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Science\Desktop\GreenOffice2569\คณะวิทย์68\"/>
    </mc:Choice>
  </mc:AlternateContent>
  <xr:revisionPtr revIDLastSave="0" documentId="13_ncr:1_{4872702F-96EE-467B-B432-C879F1D5D1E0}" xr6:coauthVersionLast="47" xr6:coauthVersionMax="47" xr10:uidLastSave="{00000000-0000-0000-0000-000000000000}"/>
  <bookViews>
    <workbookView xWindow="-24120" yWindow="-120" windowWidth="24240" windowHeight="13140" xr2:uid="{AA1840DD-668E-476A-B358-12F5F44969F7}"/>
  </bookViews>
  <sheets>
    <sheet name="น้ำ" sheetId="2" r:id="rId1"/>
  </sheets>
  <definedNames>
    <definedName name="_xlnm.Print_Area" localSheetId="0">น้ำ!$A$1:$L$102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2" l="1"/>
  <c r="H18" i="2"/>
  <c r="J6" i="2"/>
  <c r="J7" i="2"/>
  <c r="J8" i="2"/>
  <c r="J9" i="2"/>
  <c r="J10" i="2"/>
  <c r="J11" i="2"/>
  <c r="J12" i="2"/>
  <c r="J13" i="2"/>
  <c r="J14" i="2"/>
  <c r="J15" i="2"/>
  <c r="J16" i="2"/>
  <c r="J5" i="2"/>
  <c r="G18" i="2"/>
  <c r="F18" i="2"/>
  <c r="F17" i="2"/>
  <c r="G17" i="2"/>
  <c r="H17" i="2"/>
  <c r="I6" i="2"/>
  <c r="I7" i="2"/>
  <c r="I8" i="2"/>
  <c r="I9" i="2"/>
  <c r="I10" i="2"/>
  <c r="I11" i="2"/>
  <c r="I12" i="2"/>
  <c r="I13" i="2"/>
  <c r="I14" i="2"/>
  <c r="I15" i="2"/>
  <c r="I16" i="2"/>
  <c r="I5" i="2"/>
  <c r="B17" i="2"/>
  <c r="B18" i="2"/>
  <c r="D17" i="2"/>
  <c r="D18" i="2"/>
  <c r="E6" i="2"/>
  <c r="E7" i="2"/>
  <c r="E8" i="2"/>
  <c r="E9" i="2"/>
  <c r="E10" i="2"/>
  <c r="E11" i="2"/>
  <c r="E12" i="2"/>
  <c r="E13" i="2"/>
  <c r="E14" i="2"/>
  <c r="E15" i="2"/>
  <c r="E16" i="2"/>
  <c r="C17" i="2"/>
  <c r="N46" i="2" s="1"/>
  <c r="C18" i="2"/>
  <c r="N44" i="2" s="1"/>
  <c r="K7" i="2" l="1"/>
  <c r="K10" i="2"/>
  <c r="K12" i="2"/>
  <c r="K14" i="2"/>
  <c r="K13" i="2"/>
  <c r="K6" i="2"/>
  <c r="J18" i="2"/>
  <c r="E17" i="2"/>
  <c r="N50" i="2" s="1"/>
  <c r="E18" i="2"/>
  <c r="N45" i="2" s="1"/>
  <c r="K11" i="2"/>
  <c r="K8" i="2"/>
  <c r="I17" i="2"/>
  <c r="O50" i="2" s="1"/>
  <c r="O46" i="2"/>
  <c r="J17" i="2"/>
  <c r="O44" i="2"/>
  <c r="K9" i="2"/>
  <c r="K5" i="2"/>
  <c r="K16" i="2"/>
  <c r="K15" i="2"/>
  <c r="I18" i="2"/>
  <c r="K17" i="2" l="1"/>
  <c r="K18" i="2"/>
  <c r="O45" i="2"/>
</calcChain>
</file>

<file path=xl/sharedStrings.xml><?xml version="1.0" encoding="utf-8"?>
<sst xmlns="http://schemas.openxmlformats.org/spreadsheetml/2006/main" count="111" uniqueCount="85">
  <si>
    <t>แบบฟอร์ม 3.1(1)</t>
  </si>
  <si>
    <t xml:space="preserve">บันทึกปริมาณการใช้น้ำ </t>
  </si>
  <si>
    <t>เดือน</t>
  </si>
  <si>
    <t>ร้อยละปริมาณการใช้น้ำ</t>
  </si>
  <si>
    <t>จำนวนคน</t>
  </si>
  <si>
    <t>ค่าน้ำ/เดือน (บาท)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</si>
  <si>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</si>
  <si>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</si>
  <si>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</si>
  <si>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</si>
  <si>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</si>
  <si>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</si>
  <si>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</si>
  <si>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</si>
  <si>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</si>
  <si>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ต.ค.</t>
  </si>
  <si>
    <t>พ.ย.</t>
  </si>
  <si>
    <t>ธ.ค.</t>
  </si>
  <si>
    <t>เฉลี่ย</t>
  </si>
  <si>
    <t>รวม</t>
  </si>
  <si>
    <t>ปริมาณน้ำสะสม</t>
  </si>
  <si>
    <t>ปริมาณน้ำสะสมต่อคน</t>
  </si>
  <si>
    <t>ปริมาณน้ำเฉลี่ย</t>
  </si>
  <si>
    <t>ปริมาณน้ำเฉลี่ยต่อคน</t>
  </si>
  <si>
    <t>ปริมาณการใช้น้ำปี 2568</t>
  </si>
  <si>
    <t>(ลบ.ม) ปี 2568</t>
  </si>
  <si>
    <t>(ลบ.ม./คน) ปี 2568</t>
  </si>
  <si>
    <t>เดือนมกราคม 2568</t>
  </si>
  <si>
    <t xml:space="preserve">เดือนกุมภาพันธ์ 2568      </t>
  </si>
  <si>
    <t xml:space="preserve">เดือนมีนาคม 2568        </t>
  </si>
  <si>
    <t xml:space="preserve">เดือนเมษายน 2568        </t>
  </si>
  <si>
    <t xml:space="preserve">เดือนพฤษภาคม 2568        </t>
  </si>
  <si>
    <t xml:space="preserve">เดือนมิถุนายน 2568        </t>
  </si>
  <si>
    <t>เดือนกรกฎาคม 2568</t>
  </si>
  <si>
    <t xml:space="preserve">เดือนสิงหาคม 2568      </t>
  </si>
  <si>
    <t xml:space="preserve">เดือนกันยายน 2568        </t>
  </si>
  <si>
    <t xml:space="preserve">เดือนตุลาคม 2568        </t>
  </si>
  <si>
    <t xml:space="preserve">เดือนพฤศจิกายน 2568        </t>
  </si>
  <si>
    <t xml:space="preserve">เดือนธันวาคม 2568        </t>
  </si>
  <si>
    <t>(ลบ.ม.)ปี2568</t>
  </si>
  <si>
    <t>(ลบ.ม./คน)ปี2568</t>
  </si>
  <si>
    <t>ปริมาณการใช้น้ำปี 2567.</t>
  </si>
  <si>
    <t xml:space="preserve"> (ลบ.ม.)ปี2567</t>
  </si>
  <si>
    <t>(ลบ.ม./คน) ปี2567</t>
  </si>
  <si>
    <t>บรรลุเป้าหมาย</t>
  </si>
  <si>
    <t>ไม่บรรลุเป้าหมาย</t>
  </si>
  <si>
    <t>สรุปปริมาณการใช้น้ำ
1. การปริมาณน้ำสะสมตั้งแต่เดือน มกราคม ถึง ธันวาคม..ปี 2568 เท่ากับ11,274.10 ลบ.ม. ลดลงจาก ปี 2567 ในช่วงเวลาเดียวกัน เท่ากับ 9,966.80  ลบ.ม.  คิดเป็น 13.12 %
2. การปริมาณน้ำต่อคนสะสมตั้งแต่เดือน มกราคม ถึง ธันวาคม.....ปี 2568 เท่ากับ 29.09... ลบ.ม./คน ลดลงจาก ปี 2567….ในช่วงเวลาเดียวกัน เท่ากับ 46.82... ลบ.ม./คน  คิดเป็น -37.87%
3. การปริมาณน้ำเฉลี่ยตั้งแต่เดือน มกราคม ถึง ธันวาคม.....ปี 2568 เท่ากับ 939.51.. ลบ.ม. ลดลงจาก ปี 2567.ในช่วงเวลาเดียวกัน เท่ากับ 830.57...... ลบ.ม.  คิดเป็น 13.12 %
4. การปริมาณน้ำต่อคนเฉลี่ยตั้งแต่เดือน มกราคม ถึง  ธันวาคม.....ปี 2568 เท่ากับ 1.97... ลบ.ม./คน ลดลงจาก ปี 2567.ในช่วงเวลาเดียวกัน เท่ากับ 3.90.... ลบ.ม./คน  คิดเป็น -49.39 %</t>
  </si>
  <si>
    <t>การวิเคราะห์ข้อมูลและสาเหตุ (เป้าหมาย : การใช้น้ำเพิ่มขึ้น …13.12% จากปี 2567) จากเป้าหมายการลดการใช้ 0.5%</t>
  </si>
  <si>
    <r>
      <t xml:space="preserve">รายละเอียด : </t>
    </r>
    <r>
      <rPr>
        <sz val="16"/>
        <rFont val="Cordia New"/>
        <family val="2"/>
      </rPr>
      <t>ในเดือนมกราคม ปี 2568 มีการใช้น้ำจำนวน 842.30 ลูกบาศก์เมตร ลดลงจากปี 2567 ซึ่งมีการใช้น้ำ 1,062.20 ลูกบาศก์เมตร คิดเป็นลดลงร้อยละ 20.70 ค่าใช้น้ำลดลงจาก 8,497.60 บาท เหลือ 6,738.40 บาท ขณะที่อัตราการใช้น้ำต่อคนลดลงจาก 2.94 เหลือ 1.87 ลูกบาศก์เมตรต่อคน</t>
    </r>
  </si>
  <si>
    <r>
      <t xml:space="preserve">วิเคราะห์สาเหตุ : </t>
    </r>
    <r>
      <rPr>
        <sz val="16"/>
        <rFont val="Cordia New"/>
        <family val="2"/>
      </rPr>
      <t>การใช้น้ำที่ลดลงอาจเกิดจากการควบคุมการใช้น้ำภายในอาคารได้อย่างมีประสิทธิภาพมากขึ้น รวมถึงอาจมีการรณรงค์ให้ใช้น้ำอย่างประหยัด และตรวจสอบการรั่วไหลของระบบประปาอย่างต่อเนื่อง</t>
    </r>
  </si>
  <si>
    <r>
      <t xml:space="preserve">แนวทางจัดการ : </t>
    </r>
    <r>
      <rPr>
        <sz val="16"/>
        <rFont val="Cordia New"/>
        <family val="2"/>
      </rPr>
      <t>ควรรักษามาตรการประหยัดน้ำที่ดำเนินการอยู่ พร้อมทั้งติดตามการใช้น้ำในแต่ละอาคารอย่างสม่ำเสมอ และส่งเสริมการสร้างจิตสำนึกด้านการใช้น้ำอย่างประหยัดให้กับบุคลากรและผู้ใช้อาคาร</t>
    </r>
  </si>
  <si>
    <r>
      <t xml:space="preserve">รายละเอียด : </t>
    </r>
    <r>
      <rPr>
        <sz val="16"/>
        <rFont val="Cordia New"/>
        <family val="2"/>
      </rPr>
      <t>เดือนกุมภาพันธ์ ปี 2568 มีการใช้น้ำ 563.70 ลูกบาศก์เมตร ลดลงจากปี 2567 ที่มีการใช้น้ำ 1,569.50 ลูกบาศก์เมตร คิดเป็นลดลงร้อยละ 64.08 ค่าใช้น้ำลดลงจาก 12,556 บาท เหลือ 4,509.60 บาท</t>
    </r>
  </si>
  <si>
    <r>
      <t xml:space="preserve">วิเคราะห์สาเหตุ : </t>
    </r>
    <r>
      <rPr>
        <sz val="16"/>
        <rFont val="Cordia New"/>
        <family val="2"/>
      </rPr>
      <t>ปริมาณการใช้น้ำที่ลดลงอย่างมากอาจเกิดจากการใช้อาคารหรือกิจกรรมภายในหน่วยงานลดลง รวมถึงการควบคุมการใช้น้ำได้อย่างมีประสิทธิภาพมากขึ้น</t>
    </r>
  </si>
  <si>
    <r>
      <t xml:space="preserve">แนวทางจัดการ : </t>
    </r>
    <r>
      <rPr>
        <sz val="16"/>
        <rFont val="Cordia New"/>
        <family val="2"/>
      </rPr>
      <t>ควรศึกษามาตรการที่ดำเนินการในเดือนนี้เพื่อนำไปประยุกต์ใช้ในเดือนอื่น พร้อมทั้งตรวจสอบอุปกรณ์ใช้น้ำให้อยู่ในสภาพพร้อมใช้งานและไม่เกิดการรั่วซึม</t>
    </r>
  </si>
  <si>
    <r>
      <t xml:space="preserve">รายละเอียด : </t>
    </r>
    <r>
      <rPr>
        <sz val="16"/>
        <rFont val="Cordia New"/>
        <family val="2"/>
      </rPr>
      <t>เดือนมีนาคม ปี 2568 มีการใช้น้ำ 983.60 ลูกบาศก์เมตร ลดลงจากปี 2567 ที่ใช้น้ำ 1,379.20 ลูกบาศก์เมตร คิดเป็นลดลงร้อยละ 28.68 ค่าใช้น้ำลดลงจาก 11,033.60 บาท เหลือ 7,868.80 บาท</t>
    </r>
  </si>
  <si>
    <r>
      <t xml:space="preserve">วิเคราะห์สาเหตุ : </t>
    </r>
    <r>
      <rPr>
        <sz val="16"/>
        <rFont val="Cordia New"/>
        <family val="2"/>
      </rPr>
      <t>อาจเป็นช่วงที่มีการใช้อาคารลดลงหรือมีการควบคุมการใช้น้ำอย่างเข้มงวดมากขึ้น ส่งผลให้ปริมาณการใช้น้ำลดลงอย่างชัดเจน</t>
    </r>
  </si>
  <si>
    <r>
      <t xml:space="preserve">แนวทางจัดการ : </t>
    </r>
    <r>
      <rPr>
        <sz val="16"/>
        <rFont val="Cordia New"/>
        <family val="2"/>
      </rPr>
      <t>ควรดำเนินมาตรการตรวจสอบการใช้น้ำอย่างต่อเนื่อง และส่งเสริมให้ผู้ใช้อาคารใช้น้ำอย่างรู้คุณค่า</t>
    </r>
  </si>
  <si>
    <r>
      <t xml:space="preserve">รายละเอียด : </t>
    </r>
    <r>
      <rPr>
        <sz val="16"/>
        <rFont val="Cordia New"/>
        <family val="2"/>
      </rPr>
      <t>เดือนเมษายน ปี 2568 มีการใช้น้ำ 1,003.10 ลูกบาศก์เมตร เพิ่มขึ้นจากปี 2567 ซึ่งใช้น้ำ 848.10 ลูกบาศก์เมตร คิดเป็นเพิ่มขึ้นร้อยละ 18.28 ค่าใช้น้ำเพิ่มขึ้นจาก 6,784.80 บาท เป็น 8,024.80 บาท</t>
    </r>
  </si>
  <si>
    <r>
      <t xml:space="preserve">วิเคราะห์สาเหตุ : </t>
    </r>
    <r>
      <rPr>
        <sz val="16"/>
        <rFont val="Cordia New"/>
        <family val="2"/>
      </rPr>
      <t>การใช้น้ำที่เพิ่มขึ้นอาจเกิดจากสภาพอากาศร้อน ทำให้มีความต้องการใช้น้ำเพิ่มขึ้น รวมถึงอาจมีการจัดกิจกรรมหรือมีการใช้อาคารมากขึ้นในช่วงดังกล่าว</t>
    </r>
  </si>
  <si>
    <r>
      <t xml:space="preserve">แนวทางจัดการ : </t>
    </r>
    <r>
      <rPr>
        <sz val="16"/>
        <rFont val="Cordia New"/>
        <family val="2"/>
      </rPr>
      <t>ควรส่งเสริมการใช้น้ำอย่างประหยัดในช่วงฤดูร้อน และตรวจสอบจุดใช้น้ำที่มีปริมาณสูงผิดปกติ</t>
    </r>
  </si>
  <si>
    <r>
      <t xml:space="preserve">วิเคราะห์สาเหตุ : </t>
    </r>
    <r>
      <rPr>
        <sz val="16"/>
        <rFont val="Cordia New"/>
        <family val="2"/>
      </rPr>
      <t>สาเหตุอาจเกิดจากการใช้น้ำในกิจกรรมต่าง ๆ เพิ่มขึ้น รวมถึงการใช้น้ำในพื้นที่ส่วนกลางหรือการดูแลภูมิทัศน์ในช่วงอากาศร้อน</t>
    </r>
  </si>
  <si>
    <r>
      <t xml:space="preserve">แนวทางจัดการ : </t>
    </r>
    <r>
      <rPr>
        <sz val="16"/>
        <rFont val="Cordia New"/>
        <family val="2"/>
      </rPr>
      <t>ควรตรวจสอบการใช้น้ำในพื้นที่ส่วนกลาง และกำหนดมาตรการลดการใช้น้ำที่ไม่จำเป็น เช่น การรดน้ำต้นไม้ในช่วงเวลาที่เหมาะสม</t>
    </r>
  </si>
  <si>
    <r>
      <t xml:space="preserve">รายละเอียด : </t>
    </r>
    <r>
      <rPr>
        <sz val="16"/>
        <rFont val="Cordia New"/>
        <family val="2"/>
      </rPr>
      <t>เดือนมิถุนายน ปี 2568 มีการใช้น้ำ 524.60 ลูกบาศก์เมตร เพิ่มขึ้นจากปี 2567 ที่ใช้น้ำ 346.60 ลูกบาศก์เมตร คิดเป็นเพิ่มขึ้นร้อยละ 51.36%</t>
    </r>
  </si>
  <si>
    <r>
      <t xml:space="preserve">รายละเอียด : </t>
    </r>
    <r>
      <rPr>
        <sz val="16"/>
        <rFont val="Cordia New"/>
        <family val="2"/>
      </rPr>
      <t>เดือนพฤษภาคม ปี 2568 มีการใช้น้ำ 821.10 ลูกบาศก์เมตร เพิ่มขึ้นจากปี 2567 ที่ใช้น้ำ 583.70 ลูกบาศก์เมตร คิดเป็นเพิ่มขึ้นร้อยละ 40.67</t>
    </r>
    <r>
      <rPr>
        <b/>
        <sz val="16"/>
        <rFont val="Cordia New"/>
        <family val="2"/>
        <charset val="222"/>
      </rPr>
      <t>%</t>
    </r>
  </si>
  <si>
    <r>
      <t xml:space="preserve">วิเคราะห์สาเหตุ : </t>
    </r>
    <r>
      <rPr>
        <sz val="16"/>
        <rFont val="Cordia New"/>
        <family val="2"/>
      </rPr>
      <t>อาจเกิดจากการกลับมาใช้งานอาคารหรือกิจกรรมต่าง ๆ เพิ่มขึ้น รวมถึงอาจมีการใช้น้ำเพื่อทำความสะอาดหรือดูแลพื้นที่มากขึ้น</t>
    </r>
  </si>
  <si>
    <r>
      <t xml:space="preserve">แนวทางจัดการ : </t>
    </r>
    <r>
      <rPr>
        <sz val="16"/>
        <rFont val="Cordia New"/>
        <family val="2"/>
      </rPr>
      <t>ควรตรวจสอบการใช้น้ำในแต่ละอาคาร และประชาสัมพันธ์แนวทางประหยัดน้ำอย่างต่อเนื่อง</t>
    </r>
  </si>
  <si>
    <r>
      <t xml:space="preserve">รายละเอียด : </t>
    </r>
    <r>
      <rPr>
        <sz val="16"/>
        <rFont val="Cordia New"/>
        <family val="2"/>
      </rPr>
      <t>เดือนกรกฎาคม ปี 2568 มีการใช้น้ำ 1,229.30 ลูกบาศก์เมตร เพิ่มขึ้นจากปี 2567 ที่ใช้น้ำ 802.00 ลูกบาศก์เมตร คิดเป็นเพิ่มขึ้นร้อยละ 53.28</t>
    </r>
  </si>
  <si>
    <r>
      <t xml:space="preserve">วิเคราะห์สาเหตุ : </t>
    </r>
    <r>
      <rPr>
        <sz val="16"/>
        <rFont val="Cordia New"/>
        <family val="2"/>
      </rPr>
      <t>ปริมาณการใช้น้ำที่เพิ่มขึ้นอาจเกิดจากกิจกรรมภายในหน่วยงาน การใช้งานอาคารเพิ่มขึ้น และการใช้น้ำในพื้นที่ส่วนกลางมากขึ้น</t>
    </r>
  </si>
  <si>
    <r>
      <t xml:space="preserve">แนวทางจัดการ : </t>
    </r>
    <r>
      <rPr>
        <sz val="16"/>
        <rFont val="Cordia New"/>
        <family val="2"/>
      </rPr>
      <t>ควรติดตามข้อมูลการใช้น้ำรายจุด และวิเคราะห์พื้นที่ที่มีการใช้น้ำสูงผิดปกติเพื่อหาแนวทางลดการใช้น้ำ</t>
    </r>
  </si>
  <si>
    <r>
      <t xml:space="preserve">รายละเอียด : </t>
    </r>
    <r>
      <rPr>
        <sz val="16"/>
        <rFont val="Cordia New"/>
        <family val="2"/>
      </rPr>
      <t>เดือนสิงหาคม ปี 2568 มีการใช้น้ำ 1,265.20 ลูกบาศก์เมตร เพิ่มขึ้นจากปี 2567 ที่ใช้น้ำ 607.60 ลูกบาศก์เมตร คิดเป็นเพิ่มขึ้นร้อยละ 108.23 ค่าใช้น้ำเพิ่มขึ้นอย่างชัดเจน</t>
    </r>
  </si>
  <si>
    <r>
      <t xml:space="preserve">วิเคราะห์สาเหตุ : </t>
    </r>
    <r>
      <rPr>
        <sz val="16"/>
        <rFont val="Cordia New"/>
        <family val="2"/>
      </rPr>
      <t>อาจเกิดจากการใช้น้ำในกิจกรรมจำนวนมาก หรือมีการใช้น้ำในระบบสาธารณูปโภคและพื้นที่ส่วนกลางเพิ่มขึ้นอย่างต่อเนื่อง</t>
    </r>
  </si>
  <si>
    <r>
      <t xml:space="preserve">แนวทางจัดการ : </t>
    </r>
    <r>
      <rPr>
        <sz val="16"/>
        <rFont val="Cordia New"/>
        <family val="2"/>
      </rPr>
      <t>ควรตรวจสอบระบบประปาและจุดรั่วไหล รวมถึงควบคุมการใช้น้ำในกิจกรรมต่าง ๆ ให้เหมาะสม</t>
    </r>
  </si>
  <si>
    <r>
      <t>รายละเอียด :</t>
    </r>
    <r>
      <rPr>
        <sz val="16"/>
        <rFont val="Cordia New"/>
        <family val="2"/>
      </rPr>
      <t>เดือนกันยายน ปี 2568 มีการใช้น้ำ 680.10 ลูกบาศก์เมตร เพิ่มขึ้นจากปี 2567 ที่ใช้น้ำ 665.80 ลูกบาศก์เมตร คิดเป็นเพิ่มขึ้นร้อยละ 2.15</t>
    </r>
  </si>
  <si>
    <r>
      <t xml:space="preserve">วิเคราะห์สาเหตุ : </t>
    </r>
    <r>
      <rPr>
        <sz val="16"/>
        <rFont val="Cordia New"/>
        <family val="2"/>
      </rPr>
      <t>จำนวนคนลดลงเล็กน้อยจาก 3,890 เป็น 3,780 คน (ลด 2.83%) การใช้น้ำลดลงจาก 938.00 เป็น 665.80 ลบ.ม. การลดลงบ่งชี้ถึงการมีมาตรการประหยัดน้ำที่มี</t>
    </r>
  </si>
  <si>
    <r>
      <t xml:space="preserve">แนวทางจัดการ : </t>
    </r>
    <r>
      <rPr>
        <sz val="16"/>
        <rFont val="Cordia New"/>
        <family val="2"/>
      </rPr>
      <t>ควรติดตามปริมาณการใช้น้ำรายวันและกำหนดมาตรการลดการใช้น้ำในช่วงเวลาที่มีการใช้งานสูง</t>
    </r>
  </si>
  <si>
    <r>
      <t xml:space="preserve">รายละเอียด : </t>
    </r>
    <r>
      <rPr>
        <sz val="16"/>
        <rFont val="Cordia New"/>
        <family val="2"/>
      </rPr>
      <t>เดือนตุลาคม ปี 2568 มีการใช้น้ำ 1,034.80 ลูกบาศก์เมตร เพิ่มขึ้นจากปี 2567 ที่ใช้น้ำ 431.00 ลูกบาศก์เมตร คิดเป็นเพิ่มขึ้นร้อยละ 140.09 ซึ่งเป็นเดือนที่มีอัตราการเพิ่มสูงที่สุด</t>
    </r>
  </si>
  <si>
    <r>
      <t xml:space="preserve">วิเคราะห์สาเหตุ : </t>
    </r>
    <r>
      <rPr>
        <sz val="16"/>
        <rFont val="Cordia New"/>
        <family val="2"/>
      </rPr>
      <t>อาจเกิดจากการใช้น้ำในกิจกรรมต่าง ๆ เพิ่มขึ้นอย่างมาก หรืออาจมีปัญหาการรั่วไหลของระบบน้ำภายในอาคาร</t>
    </r>
  </si>
  <si>
    <r>
      <t xml:space="preserve">แนวทางจัดการ : </t>
    </r>
    <r>
      <rPr>
        <sz val="16"/>
        <rFont val="Cordia New"/>
        <family val="2"/>
      </rPr>
      <t>ควรเร่งตรวจสอบระบบประปาและวิเคราะห์สาเหตุของการใช้น้ำที่เพิ่มขึ้นผิดปกติ พร้อมกำหนดมาตรการควบคุมการใช้น้ำอย่างเข้มงวด</t>
    </r>
  </si>
  <si>
    <r>
      <t xml:space="preserve">รายละเอียด : </t>
    </r>
    <r>
      <rPr>
        <sz val="16"/>
        <rFont val="Cordia New"/>
        <family val="2"/>
      </rPr>
      <t>เดือนพฤศจิกายน ปี 2568 มีการใช้น้ำ 1,262.00 ลูกบาศก์เมตร เพิ่มขึ้นจากปี 2567 ที่ใช้น้ำ 741.20 ลูกบาศก์เมตร คิดเป็นเพิ่มขึ้นร้อยละ 70.26</t>
    </r>
  </si>
  <si>
    <r>
      <t xml:space="preserve">วิเคราะห์สาเหตุ : </t>
    </r>
    <r>
      <rPr>
        <sz val="16"/>
        <rFont val="Cordia New"/>
        <family val="2"/>
      </rPr>
      <t>การใช้น้ำที่เพิ่มขึ้นอาจเกิดจากกิจกรรมภายในหน่วยงานที่เพิ่มขึ้น รวมถึงการใช้น้ำในพื้นที่ส่วนกลางและงานดูแลสถานที่</t>
    </r>
  </si>
  <si>
    <r>
      <t xml:space="preserve">แนวทางจัดการ : </t>
    </r>
    <r>
      <rPr>
        <sz val="16"/>
        <rFont val="Cordia New"/>
        <family val="2"/>
      </rPr>
      <t>ควรตรวจสอบกิจกรรมที่มีการใช้น้ำสูง และส่งเสริมมาตรการใช้น้ำอย่างประหยัดในทุกหน่วยงาน</t>
    </r>
  </si>
  <si>
    <r>
      <t xml:space="preserve">รายละเอียด : </t>
    </r>
    <r>
      <rPr>
        <sz val="16"/>
        <rFont val="Cordia New"/>
        <family val="2"/>
      </rPr>
      <t>เดือนธันวาคม ปี 2568 มีการใช้น้ำ 1,064.30 ลูกบาศก์เมตร เพิ่มขึ้นจากปี 2567 ที่ใช้น้ำ 929.90 ลูกบาศก์เมตร คิดเป็นเพิ่มขึ้นร้อยละ 14.45</t>
    </r>
  </si>
  <si>
    <r>
      <t xml:space="preserve">วิเคราะห์สาเหตุ : </t>
    </r>
    <r>
      <rPr>
        <sz val="16"/>
        <rFont val="Cordia New"/>
        <family val="2"/>
      </rPr>
      <t>แม้จะเป็นช่วงวันหยุดบางส่วน แต่ยังคงมีการใช้น้ำในระบบสาธารณูปโภคและพื้นที่ส่วนกลางอย่างต่อเนื่อง</t>
    </r>
  </si>
  <si>
    <r>
      <t xml:space="preserve">แนวทางจัดการ : </t>
    </r>
    <r>
      <rPr>
        <sz val="16"/>
        <rFont val="Cordia New"/>
        <family val="2"/>
      </rPr>
      <t>ควรตรวจสอบการเปิดใช้น้ำในช่วงวันหยุด และควบคุมการใช้น้ำในพื้นที่ที่ไม่มีการใช้งาน</t>
    </r>
  </si>
  <si>
    <r>
      <t>จากข้อมูลปริมาณการใช้น้ำประจำปี พบว่า ปีฐาน 2567 มีการใช้น้ำรวมทั้งปีจำนวน 9,966.80 ลูกบาศก์เมตร ขณะที่ปี 2568 มีการใช้น้ำรวมทั้งปีจำนวน 11,274.10 ลูกบาศก์เมตร เพิ่มขึ้นจำนวน 1,307.30 ลูกบาศก์เมตร หรือคิดเป็นเพิ่มขึ้นร้อยละ 13.12 เมื่อเทียบกับปีฐาน ดังนั้น ในภาพรวมทั้งปี ถือว่า</t>
    </r>
    <r>
      <rPr>
        <b/>
        <sz val="14"/>
        <rFont val="Cordia New"/>
        <family val="2"/>
      </rPr>
      <t xml:space="preserve"> “ไม่บรรลุเป้าหมาย” </t>
    </r>
    <r>
      <rPr>
        <sz val="14"/>
        <rFont val="Cordia New"/>
        <family val="2"/>
      </rPr>
      <t xml:space="preserve">การลดการใช้น้ำร้อยละ 0.5 จากปีฐาน 2567 เนื่องจากปริมาณการใช้น้ำเพิ่มขึ้นจากปีที่ผ่านมา
</t>
    </r>
    <r>
      <rPr>
        <b/>
        <sz val="14"/>
        <rFont val="Cordia New"/>
        <family val="2"/>
      </rPr>
      <t>สรุปผล</t>
    </r>
    <r>
      <rPr>
        <sz val="14"/>
        <rFont val="Cordia New"/>
        <family val="2"/>
      </rPr>
      <t xml:space="preserve"> จากทั้งหมด 12 เดือน มีเพียง 3 เดือน ได้แก่ มกราคม กุมภาพันธ์ และมีนาคม ที่สามารถลดการใช้น้ำได้ตามเป้าหมายมากกว่าร้อยละ 0.5 ส่วนอีก 9 เดือน ไม่สามารถบรรลุเป้าหมายได้ โดยเฉพาะในช่วงครึ่งปีหลังที่มีแนวโน้มการใช้น้ำเพิ่มขึ้นอย่างต่อเนื่อง
จากข้อมูลดังกล่าว สะท้อนให้เห็นว่าการบริหารจัดการด้านการใช้น้ำยังควรได้รับการปรับปรุงเพิ่มเติม โดยเฉพาะการตรวจสอบการใช้น้ำในกิจกรรมต่าง ๆ ภายในอาคาร การตรวจสอบจุดรั่วไหลของระบบประปา การควบคุมการใช้น้ำในพื้นที่ส่วนกลาง และการสร้างจิตสำนึกด้านการใช้น้ำอย่างประหยัดให้กับบุคลากรและผู้ใช้อาคาร เพื่อให้สามารถลดปริมาณการใช้น้ำและบรรลุเป้าหมายด้านการอนุรักษ์ทรัพยากรในอนาคตได้อย่างมีประสิทธิภาพ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</si>
</sst>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0.0"/>
  </numFmts>
  <fonts count="17">
    <font>
      <sz val="10"/>
      <name val="Arial"/>
      <charset val="222"/>
    </font>
    <font>
      <sz val="10"/>
      <name val="Arial"/>
      <family val="2"/>
    </font>
    <font>
      <sz val="10"/>
      <name val="Arial"/>
      <family val="2"/>
    </font>
    <font>
      <b/>
      <sz val="18"/>
      <name val="Cordia New"/>
      <family val="2"/>
    </font>
    <font>
      <sz val="10"/>
      <name val="Cordia New"/>
      <family val="2"/>
    </font>
    <font>
      <b/>
      <sz val="16"/>
      <name val="Cordia New"/>
      <family val="2"/>
    </font>
    <font>
      <b/>
      <sz val="10"/>
      <name val="Cordia New"/>
      <family val="2"/>
    </font>
    <font>
      <sz val="16"/>
      <name val="Cordia New"/>
      <family val="2"/>
    </font>
    <font>
      <sz val="8"/>
      <name val="Arial"/>
      <family val="2"/>
    </font>
    <font>
      <b/>
      <sz val="20"/>
      <name val="Cordia New"/>
      <family val="2"/>
    </font>
    <font>
      <b/>
      <sz val="20"/>
      <name val="Cordia New"/>
      <family val="2"/>
      <charset val="222"/>
    </font>
    <font>
      <b/>
      <sz val="18"/>
      <name val="Cordia New"/>
      <family val="2"/>
      <charset val="222"/>
    </font>
    <font>
      <b/>
      <sz val="16"/>
      <name val="Cordia New"/>
      <family val="2"/>
      <charset val="222"/>
    </font>
    <font>
      <sz val="16"/>
      <name val="Cordia New"/>
      <family val="2"/>
      <charset val="222"/>
    </font>
    <font>
      <sz val="14"/>
      <name val="Cordia New"/>
      <family val="2"/>
    </font>
    <font>
      <b/>
      <sz val="14"/>
      <name val="Cordia New"/>
      <family val="2"/>
    </font>
    <font>
      <sz val="22"/>
      <name val="Cordia New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A7D59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47">
    <xf numFmtId="0" fontId="0" fillId="0" borderId="0" xfId="0"/>
    <xf numFmtId="0" fontId="3" fillId="2" borderId="0" xfId="0" applyFont="1" applyFill="1" applyAlignment="1">
      <alignment vertical="center"/>
    </xf>
    <xf numFmtId="0" fontId="4" fillId="2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7" fillId="2" borderId="0" xfId="0" applyFont="1" applyFill="1"/>
    <xf numFmtId="165" fontId="7" fillId="2" borderId="0" xfId="0" applyNumberFormat="1" applyFont="1" applyFill="1"/>
    <xf numFmtId="0" fontId="5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164" fontId="7" fillId="3" borderId="1" xfId="1" applyFont="1" applyFill="1" applyBorder="1"/>
    <xf numFmtId="164" fontId="7" fillId="2" borderId="1" xfId="1" applyFont="1" applyFill="1" applyBorder="1"/>
    <xf numFmtId="164" fontId="7" fillId="4" borderId="1" xfId="1" applyFont="1" applyFill="1" applyBorder="1"/>
    <xf numFmtId="0" fontId="5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3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2" fillId="3" borderId="0" xfId="0" applyFont="1" applyFill="1" applyAlignment="1">
      <alignment horizontal="center" vertical="center"/>
    </xf>
    <xf numFmtId="0" fontId="13" fillId="2" borderId="0" xfId="0" applyFont="1" applyFill="1"/>
    <xf numFmtId="0" fontId="14" fillId="7" borderId="1" xfId="3" applyFont="1" applyFill="1" applyBorder="1"/>
    <xf numFmtId="0" fontId="15" fillId="7" borderId="1" xfId="3" applyFont="1" applyFill="1" applyBorder="1" applyAlignment="1">
      <alignment horizontal="center"/>
    </xf>
    <xf numFmtId="164" fontId="14" fillId="7" borderId="1" xfId="3" applyNumberFormat="1" applyFont="1" applyFill="1" applyBorder="1"/>
    <xf numFmtId="10" fontId="7" fillId="2" borderId="2" xfId="2" applyNumberFormat="1" applyFont="1" applyFill="1" applyBorder="1" applyAlignment="1">
      <alignment horizontal="center" vertical="center" wrapText="1"/>
    </xf>
    <xf numFmtId="10" fontId="7" fillId="2" borderId="1" xfId="2" applyNumberFormat="1" applyFont="1" applyFill="1" applyBorder="1" applyAlignment="1">
      <alignment horizontal="center" vertical="center" wrapText="1"/>
    </xf>
    <xf numFmtId="10" fontId="7" fillId="8" borderId="2" xfId="2" applyNumberFormat="1" applyFont="1" applyFill="1" applyBorder="1" applyAlignment="1">
      <alignment horizontal="center" vertical="center" wrapText="1"/>
    </xf>
    <xf numFmtId="10" fontId="7" fillId="9" borderId="1" xfId="2" applyNumberFormat="1" applyFont="1" applyFill="1" applyBorder="1" applyAlignment="1">
      <alignment horizontal="center" vertical="center" wrapText="1"/>
    </xf>
    <xf numFmtId="164" fontId="7" fillId="10" borderId="1" xfId="1" applyFont="1" applyFill="1" applyBorder="1"/>
    <xf numFmtId="0" fontId="5" fillId="2" borderId="1" xfId="0" applyFont="1" applyFill="1" applyBorder="1" applyAlignment="1">
      <alignment horizontal="center" vertical="center"/>
    </xf>
    <xf numFmtId="0" fontId="11" fillId="6" borderId="0" xfId="0" applyFont="1" applyFill="1" applyAlignment="1">
      <alignment horizontal="center" vertical="center"/>
    </xf>
    <xf numFmtId="0" fontId="14" fillId="0" borderId="0" xfId="0" applyFont="1" applyAlignment="1">
      <alignment horizontal="left" vertical="top" wrapText="1"/>
    </xf>
    <xf numFmtId="0" fontId="12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4" fillId="0" borderId="3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10" fillId="5" borderId="0" xfId="0" applyFont="1" applyFill="1" applyAlignment="1">
      <alignment vertical="center"/>
    </xf>
    <xf numFmtId="0" fontId="10" fillId="5" borderId="0" xfId="0" applyFont="1" applyFill="1" applyAlignment="1">
      <alignment horizontal="left" vertical="top"/>
    </xf>
    <xf numFmtId="0" fontId="10" fillId="5" borderId="0" xfId="0" applyFont="1" applyFill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5" borderId="0" xfId="0" applyFont="1" applyFill="1" applyAlignment="1">
      <alignment horizontal="center" vertical="top"/>
      <extLst>
        <ext xmlns:xfpb="http://schemas.microsoft.com/office/spreadsheetml/2022/featurepropertybag" uri="{C7286773-470A-42A8-94C5-96B5CB345126}">
          <xfpb:xfComplement i="0"/>
        </ext>
      </extLst>
    </xf>
    <xf numFmtId="0" fontId="16" fillId="0" borderId="0" xfId="0" applyFont="1" applyAlignment="1">
      <alignment vertical="top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6" fillId="0" borderId="0" xfId="0" applyFont="1" applyAlignment="1">
      <alignment horizontal="center" vertical="top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2" borderId="0" xfId="0" applyFont="1" applyFill="1" applyAlignment="1">
      <alignment horizontal="left" vertical="top" wrapText="1"/>
    </xf>
    <xf numFmtId="0" fontId="12" fillId="2" borderId="0" xfId="0" applyFont="1" applyFill="1" applyAlignment="1">
      <alignment horizontal="left" vertical="top"/>
    </xf>
    <xf numFmtId="0" fontId="12" fillId="2" borderId="0" xfId="0" applyFont="1" applyFill="1" applyAlignment="1">
      <alignment vertical="top"/>
    </xf>
    <xf numFmtId="0" fontId="13" fillId="2" borderId="0" xfId="0" applyFont="1" applyFill="1" applyAlignment="1">
      <alignment vertical="top"/>
    </xf>
    <xf numFmtId="2" fontId="13" fillId="2" borderId="0" xfId="0" applyNumberFormat="1" applyFont="1" applyFill="1" applyAlignment="1">
      <alignment vertical="top"/>
    </xf>
  </cellXfs>
  <cellStyles count="4">
    <cellStyle name="Comma" xfId="1" builtinId="3"/>
    <cellStyle name="Normal" xfId="0" builtinId="0"/>
    <cellStyle name="Percent" xfId="2" builtinId="5"/>
    <cellStyle name="ปกติ 2" xfId="3" xr:uid="{AE18598C-65AE-46F4-8606-5865C7EAF5F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/>
              <a:t>เปรียบเทียบปริมาณการใช้น้ำระหว่างปี</a:t>
            </a:r>
            <a:r>
              <a:rPr lang="en-US"/>
              <a:t> 25</a:t>
            </a:r>
            <a:r>
              <a:rPr lang="th-TH"/>
              <a:t>67</a:t>
            </a:r>
            <a:r>
              <a:rPr lang="th-TH" baseline="0"/>
              <a:t> </a:t>
            </a:r>
            <a:r>
              <a:rPr lang="th-TH"/>
              <a:t>กับ ปี </a:t>
            </a:r>
            <a:r>
              <a:rPr lang="en-US"/>
              <a:t>256</a:t>
            </a:r>
            <a:r>
              <a:rPr lang="th-TH"/>
              <a:t>8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790419023515312E-2"/>
          <c:y val="0.20602083252995251"/>
          <c:w val="0.95340097497618226"/>
          <c:h val="0.547611559630757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น้ำ!$C$4</c:f>
              <c:strCache>
                <c:ptCount val="1"/>
                <c:pt idx="0">
                  <c:v> (ลบ.ม.)ปี2567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น้ำ!$A$5:$A$17</c:f>
              <c:strCache>
                <c:ptCount val="13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  <c:pt idx="12">
                  <c:v>เฉลี่ย</c:v>
                </c:pt>
              </c:strCache>
            </c:strRef>
          </c:cat>
          <c:val>
            <c:numRef>
              <c:f>น้ำ!$C$5:$C$17</c:f>
              <c:numCache>
                <c:formatCode>_-* #,##0.00_-;\-* #,##0.00_-;_-* "-"??_-;_-@_-</c:formatCode>
                <c:ptCount val="13"/>
                <c:pt idx="0">
                  <c:v>1062.2000000000116</c:v>
                </c:pt>
                <c:pt idx="1">
                  <c:v>1569.5</c:v>
                </c:pt>
                <c:pt idx="2">
                  <c:v>1379.1999999999971</c:v>
                </c:pt>
                <c:pt idx="3">
                  <c:v>848.09999999999127</c:v>
                </c:pt>
                <c:pt idx="4">
                  <c:v>583.70000000001164</c:v>
                </c:pt>
                <c:pt idx="5">
                  <c:v>346.59999999999127</c:v>
                </c:pt>
                <c:pt idx="6">
                  <c:v>802</c:v>
                </c:pt>
                <c:pt idx="7">
                  <c:v>607.60000000000582</c:v>
                </c:pt>
                <c:pt idx="8">
                  <c:v>665.80000000000291</c:v>
                </c:pt>
                <c:pt idx="9">
                  <c:v>431</c:v>
                </c:pt>
                <c:pt idx="10">
                  <c:v>741.19999999999709</c:v>
                </c:pt>
                <c:pt idx="11">
                  <c:v>929.89999999999418</c:v>
                </c:pt>
                <c:pt idx="12">
                  <c:v>830.56666666666695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C7-42CD-907A-59D61C139586}"/>
            </c:ext>
          </c:extLst>
        </c:ser>
        <c:ser>
          <c:idx val="1"/>
          <c:order val="1"/>
          <c:tx>
            <c:strRef>
              <c:f>น้ำ!$G$4</c:f>
              <c:strCache>
                <c:ptCount val="1"/>
                <c:pt idx="0">
                  <c:v>(ลบ.ม) ปี 2568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น้ำ!$A$5:$A$17</c:f>
              <c:strCache>
                <c:ptCount val="13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  <c:pt idx="12">
                  <c:v>เฉลี่ย</c:v>
                </c:pt>
              </c:strCache>
            </c:strRef>
          </c:cat>
          <c:val>
            <c:numRef>
              <c:f>น้ำ!$G$5:$G$17</c:f>
              <c:numCache>
                <c:formatCode>_-* #,##0.00_-;\-* #,##0.00_-;_-* "-"??_-;_-@_-</c:formatCode>
                <c:ptCount val="13"/>
                <c:pt idx="0">
                  <c:v>842.30000000000291</c:v>
                </c:pt>
                <c:pt idx="1">
                  <c:v>563.69999999999709</c:v>
                </c:pt>
                <c:pt idx="2">
                  <c:v>983.60000000000582</c:v>
                </c:pt>
                <c:pt idx="3">
                  <c:v>1003.0999999999913</c:v>
                </c:pt>
                <c:pt idx="4">
                  <c:v>821.10000000000582</c:v>
                </c:pt>
                <c:pt idx="5">
                  <c:v>524.60000000000582</c:v>
                </c:pt>
                <c:pt idx="6">
                  <c:v>1229.2999999999884</c:v>
                </c:pt>
                <c:pt idx="7">
                  <c:v>1265.2000000000116</c:v>
                </c:pt>
                <c:pt idx="8">
                  <c:v>680.09999999999127</c:v>
                </c:pt>
                <c:pt idx="9">
                  <c:v>1034.8000000000029</c:v>
                </c:pt>
                <c:pt idx="10">
                  <c:v>1262</c:v>
                </c:pt>
                <c:pt idx="11">
                  <c:v>1064.3000000000029</c:v>
                </c:pt>
                <c:pt idx="12">
                  <c:v>939.50833333333378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C7-42CD-907A-59D61C139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70600144"/>
        <c:axId val="1"/>
      </c:barChart>
      <c:catAx>
        <c:axId val="570600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5706001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9.3930635838150284E-2"/>
          <c:y val="0.89602714075383683"/>
          <c:w val="0.80924855491329484"/>
          <c:h val="8.868528014287122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/>
              <a:t>เปรียบเทียบปริมาณการใช้น้ำต่อคนระหว่าง</a:t>
            </a:r>
            <a:r>
              <a:rPr lang="en-US"/>
              <a:t> </a:t>
            </a:r>
            <a:r>
              <a:rPr lang="th-TH"/>
              <a:t>ปี</a:t>
            </a:r>
            <a:r>
              <a:rPr lang="th-TH" baseline="0"/>
              <a:t> </a:t>
            </a:r>
            <a:r>
              <a:rPr lang="en-US" sz="16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25</a:t>
            </a:r>
            <a:r>
              <a:rPr lang="th-TH" sz="16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67 กับ ปี </a:t>
            </a:r>
            <a:r>
              <a:rPr lang="en-US" sz="16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256</a:t>
            </a:r>
            <a:r>
              <a:rPr lang="th-TH" sz="16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8</a:t>
            </a:r>
            <a:endParaRPr lang="th-TH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110152534916292E-2"/>
          <c:y val="0.26115425409010595"/>
          <c:w val="0.9141397274633124"/>
          <c:h val="0.520936296296296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น้ำ!$E$4</c:f>
              <c:strCache>
                <c:ptCount val="1"/>
                <c:pt idx="0">
                  <c:v>(ลบ.ม./คน) ปี2567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น้ำ!$A$5:$A$17</c:f>
              <c:strCache>
                <c:ptCount val="13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  <c:pt idx="12">
                  <c:v>เฉลี่ย</c:v>
                </c:pt>
              </c:strCache>
            </c:strRef>
          </c:cat>
          <c:val>
            <c:numRef>
              <c:f>น้ำ!$E$5:$E$17</c:f>
              <c:numCache>
                <c:formatCode>_-* #,##0.00_-;\-* #,##0.00_-;_-* "-"??_-;_-@_-</c:formatCode>
                <c:ptCount val="13"/>
                <c:pt idx="0">
                  <c:v>2.9383125864453987</c:v>
                </c:pt>
                <c:pt idx="1">
                  <c:v>3.8849009900990099</c:v>
                </c:pt>
                <c:pt idx="2">
                  <c:v>5.1081481481481372</c:v>
                </c:pt>
                <c:pt idx="3">
                  <c:v>8.4809999999999128</c:v>
                </c:pt>
                <c:pt idx="4">
                  <c:v>12.971111111111369</c:v>
                </c:pt>
                <c:pt idx="5">
                  <c:v>2.9623931623930879</c:v>
                </c:pt>
                <c:pt idx="6">
                  <c:v>2.448854961832061</c:v>
                </c:pt>
                <c:pt idx="7">
                  <c:v>1.1902056807052024</c:v>
                </c:pt>
                <c:pt idx="8">
                  <c:v>2.3485008818342252</c:v>
                </c:pt>
                <c:pt idx="9">
                  <c:v>1.6082089552238805</c:v>
                </c:pt>
                <c:pt idx="10">
                  <c:v>1.4735586481113263</c:v>
                </c:pt>
                <c:pt idx="11">
                  <c:v>1.4078728236184621</c:v>
                </c:pt>
                <c:pt idx="12">
                  <c:v>3.9019223291268399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5E-4D79-939A-70B844CBE693}"/>
            </c:ext>
          </c:extLst>
        </c:ser>
        <c:ser>
          <c:idx val="1"/>
          <c:order val="1"/>
          <c:tx>
            <c:strRef>
              <c:f>น้ำ!$I$4</c:f>
              <c:strCache>
                <c:ptCount val="1"/>
                <c:pt idx="0">
                  <c:v>(ลบ.ม./คน) ปี 2568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น้ำ!$A$5:$A$17</c:f>
              <c:strCache>
                <c:ptCount val="13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  <c:pt idx="12">
                  <c:v>เฉลี่ย</c:v>
                </c:pt>
              </c:strCache>
            </c:strRef>
          </c:cat>
          <c:val>
            <c:numRef>
              <c:f>น้ำ!$I$5:$I$17</c:f>
              <c:numCache>
                <c:formatCode>_-* #,##0.00_-;\-* #,##0.00_-;_-* "-"??_-;_-@_-</c:formatCode>
                <c:ptCount val="13"/>
                <c:pt idx="0">
                  <c:v>1.8717777777777842</c:v>
                </c:pt>
                <c:pt idx="1">
                  <c:v>1.0030249110320233</c:v>
                </c:pt>
                <c:pt idx="2">
                  <c:v>2.7785310734463442</c:v>
                </c:pt>
                <c:pt idx="3">
                  <c:v>3.8580769230768897</c:v>
                </c:pt>
                <c:pt idx="4">
                  <c:v>4.4868852459016715</c:v>
                </c:pt>
                <c:pt idx="5">
                  <c:v>1.2580335731415007</c:v>
                </c:pt>
                <c:pt idx="6">
                  <c:v>1.9988617886178672</c:v>
                </c:pt>
                <c:pt idx="7">
                  <c:v>2.0357200321802278</c:v>
                </c:pt>
                <c:pt idx="8">
                  <c:v>1.012807148175713</c:v>
                </c:pt>
                <c:pt idx="9">
                  <c:v>4.5686534216335666</c:v>
                </c:pt>
                <c:pt idx="10">
                  <c:v>1.2786220871327254</c:v>
                </c:pt>
                <c:pt idx="11">
                  <c:v>2.9400552486187927</c:v>
                </c:pt>
                <c:pt idx="12">
                  <c:v>1.9746212452929337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5E-4D79-939A-70B844CBE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70601224"/>
        <c:axId val="1"/>
      </c:barChart>
      <c:catAx>
        <c:axId val="570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5706012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029076885189241"/>
          <c:y val="0.92453114107686307"/>
          <c:w val="0.86046572696116386"/>
          <c:h val="5.660394741286917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0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 sz="16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เปรียบเทียบการใช้น้ำสะสม</a:t>
            </a:r>
            <a:r>
              <a:rPr lang="en-US" sz="16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 </a:t>
            </a:r>
            <a:r>
              <a:rPr lang="th-TH" sz="16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ระหว่างปี</a:t>
            </a:r>
            <a:r>
              <a:rPr lang="en-US" sz="16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 25</a:t>
            </a:r>
            <a:r>
              <a:rPr lang="th-TH" sz="16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67 กับ ปี </a:t>
            </a:r>
            <a:r>
              <a:rPr lang="en-US" sz="16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256</a:t>
            </a:r>
            <a:r>
              <a:rPr lang="th-TH" sz="16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8</a:t>
            </a:r>
          </a:p>
        </c:rich>
      </c:tx>
      <c:layout>
        <c:manualLayout>
          <c:xMode val="edge"/>
          <c:yMode val="edge"/>
          <c:x val="0.18578034319415251"/>
          <c:y val="3.762178586597837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30301582499061686"/>
          <c:y val="0.32448765350954339"/>
          <c:w val="0.65239819587957892"/>
          <c:h val="0.485585423790947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3E4C-4D69-A259-A4F2C85F9296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E4C-4D69-A259-A4F2C85F9296}"/>
              </c:ext>
            </c:extLst>
          </c:dPt>
          <c:cat>
            <c:strRef>
              <c:f>(น้ำ!$C$4,น้ำ!$G$4)</c:f>
              <c:strCache>
                <c:ptCount val="2"/>
                <c:pt idx="0">
                  <c:v> (ลบ.ม.)ปี2567</c:v>
                </c:pt>
                <c:pt idx="1">
                  <c:v>(ลบ.ม) ปี 2568</c:v>
                </c:pt>
              </c:strCache>
            </c:strRef>
          </c:cat>
          <c:val>
            <c:numRef>
              <c:f>(น้ำ!$C$18,น้ำ!$G$18)</c:f>
              <c:numCache>
                <c:formatCode>_-* #,##0.00_-;\-* #,##0.00_-;_-* "-"??_-;_-@_-</c:formatCode>
                <c:ptCount val="2"/>
                <c:pt idx="0">
                  <c:v>9966.8000000000029</c:v>
                </c:pt>
                <c:pt idx="1">
                  <c:v>11274.100000000006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4C-4D69-A259-A4F2C85F9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0606624"/>
        <c:axId val="1"/>
      </c:barChart>
      <c:catAx>
        <c:axId val="570606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5706066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 sz="16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เปรียบเทียบการใช้น้ำต่อคนสะสมระหว่างปี</a:t>
            </a:r>
            <a:r>
              <a:rPr lang="en-US" sz="16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 25</a:t>
            </a:r>
            <a:r>
              <a:rPr lang="th-TH" sz="16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67 กับ ปี </a:t>
            </a:r>
            <a:r>
              <a:rPr lang="en-US" sz="16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256</a:t>
            </a:r>
            <a:r>
              <a:rPr lang="th-TH" sz="16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8</a:t>
            </a:r>
          </a:p>
        </c:rich>
      </c:tx>
      <c:layout>
        <c:manualLayout>
          <c:xMode val="edge"/>
          <c:yMode val="edge"/>
          <c:x val="0.14414803783329902"/>
          <c:y val="2.3333445980196679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A83F-422F-ACFB-47B5FDAFB25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83F-422F-ACFB-47B5FDAFB257}"/>
              </c:ext>
            </c:extLst>
          </c:dPt>
          <c:cat>
            <c:strRef>
              <c:f>(น้ำ!$E$4,น้ำ!$I$4)</c:f>
              <c:strCache>
                <c:ptCount val="2"/>
                <c:pt idx="0">
                  <c:v>(ลบ.ม./คน) ปี2567</c:v>
                </c:pt>
                <c:pt idx="1">
                  <c:v>(ลบ.ม./คน) ปี 2568</c:v>
                </c:pt>
              </c:strCache>
            </c:strRef>
          </c:cat>
          <c:val>
            <c:numRef>
              <c:f>(น้ำ!$E$18,น้ำ!$I$18)</c:f>
              <c:numCache>
                <c:formatCode>_-* #,##0.00_-;\-* #,##0.00_-;_-* "-"??_-;_-@_-</c:formatCode>
                <c:ptCount val="2"/>
                <c:pt idx="0">
                  <c:v>46.823067949522077</c:v>
                </c:pt>
                <c:pt idx="1">
                  <c:v>29.091049230735106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3F-422F-ACFB-47B5FDAFB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0607344"/>
        <c:axId val="1"/>
      </c:barChart>
      <c:catAx>
        <c:axId val="570607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5706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19</xdr:row>
      <xdr:rowOff>9525</xdr:rowOff>
    </xdr:from>
    <xdr:to>
      <xdr:col>8</xdr:col>
      <xdr:colOff>219075</xdr:colOff>
      <xdr:row>30</xdr:row>
      <xdr:rowOff>85725</xdr:rowOff>
    </xdr:to>
    <xdr:graphicFrame macro="">
      <xdr:nvGraphicFramePr>
        <xdr:cNvPr id="2137" name="แผนภูมิ 1">
          <a:extLst>
            <a:ext uri="{FF2B5EF4-FFF2-40B4-BE49-F238E27FC236}">
              <a16:creationId xmlns:a16="http://schemas.microsoft.com/office/drawing/2014/main" id="{DF26EECB-434F-E90A-20D0-62704EDA63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30</xdr:row>
      <xdr:rowOff>142875</xdr:rowOff>
    </xdr:from>
    <xdr:to>
      <xdr:col>8</xdr:col>
      <xdr:colOff>200025</xdr:colOff>
      <xdr:row>41</xdr:row>
      <xdr:rowOff>133350</xdr:rowOff>
    </xdr:to>
    <xdr:graphicFrame macro="">
      <xdr:nvGraphicFramePr>
        <xdr:cNvPr id="2138" name="แผนภูมิ 2">
          <a:extLst>
            <a:ext uri="{FF2B5EF4-FFF2-40B4-BE49-F238E27FC236}">
              <a16:creationId xmlns:a16="http://schemas.microsoft.com/office/drawing/2014/main" id="{FBAC8C8E-6C97-93B4-3B67-F205723C5E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276225</xdr:colOff>
      <xdr:row>19</xdr:row>
      <xdr:rowOff>28575</xdr:rowOff>
    </xdr:from>
    <xdr:to>
      <xdr:col>11</xdr:col>
      <xdr:colOff>542925</xdr:colOff>
      <xdr:row>30</xdr:row>
      <xdr:rowOff>104775</xdr:rowOff>
    </xdr:to>
    <xdr:graphicFrame macro="">
      <xdr:nvGraphicFramePr>
        <xdr:cNvPr id="2139" name="แผนภูมิ 1">
          <a:extLst>
            <a:ext uri="{FF2B5EF4-FFF2-40B4-BE49-F238E27FC236}">
              <a16:creationId xmlns:a16="http://schemas.microsoft.com/office/drawing/2014/main" id="{1EE84F33-1F79-023E-C260-3C30EAF57C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276225</xdr:colOff>
      <xdr:row>30</xdr:row>
      <xdr:rowOff>152400</xdr:rowOff>
    </xdr:from>
    <xdr:to>
      <xdr:col>11</xdr:col>
      <xdr:colOff>523875</xdr:colOff>
      <xdr:row>41</xdr:row>
      <xdr:rowOff>104775</xdr:rowOff>
    </xdr:to>
    <xdr:graphicFrame macro="">
      <xdr:nvGraphicFramePr>
        <xdr:cNvPr id="2140" name="แผนภูมิ 2">
          <a:extLst>
            <a:ext uri="{FF2B5EF4-FFF2-40B4-BE49-F238E27FC236}">
              <a16:creationId xmlns:a16="http://schemas.microsoft.com/office/drawing/2014/main" id="{268665C8-1D7C-8949-305C-F2143BB98D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F91BC-334A-4E86-A9ED-D84C1EC8DC76}">
  <sheetPr>
    <pageSetUpPr fitToPage="1"/>
  </sheetPr>
  <dimension ref="A1:T101"/>
  <sheetViews>
    <sheetView tabSelected="1" view="pageBreakPreview" zoomScale="90" zoomScaleNormal="70" zoomScaleSheetLayoutView="90" workbookViewId="0">
      <selection activeCell="O35" sqref="O35"/>
    </sheetView>
  </sheetViews>
  <sheetFormatPr defaultRowHeight="21.75" customHeight="1"/>
  <cols>
    <col min="1" max="1" width="11" style="14" customWidth="1"/>
    <col min="2" max="2" width="11.42578125" style="2" customWidth="1"/>
    <col min="3" max="5" width="12.5703125" style="2" customWidth="1"/>
    <col min="6" max="6" width="12.140625" style="2" customWidth="1"/>
    <col min="7" max="9" width="12.5703125" style="2" customWidth="1"/>
    <col min="10" max="10" width="13" style="2" customWidth="1"/>
    <col min="11" max="11" width="15.85546875" style="2" customWidth="1"/>
    <col min="12" max="12" width="9.140625" style="2"/>
    <col min="13" max="13" width="18.140625" style="2" customWidth="1"/>
    <col min="14" max="14" width="13.140625" style="2" customWidth="1"/>
    <col min="15" max="15" width="14.140625" style="2" customWidth="1"/>
    <col min="16" max="16384" width="9.140625" style="2"/>
  </cols>
  <sheetData>
    <row r="1" spans="1:12" ht="21.75" customHeight="1">
      <c r="A1" s="8"/>
      <c r="B1" s="1"/>
      <c r="C1" s="1"/>
      <c r="D1" s="1"/>
      <c r="E1" s="1"/>
      <c r="F1" s="1"/>
      <c r="G1" s="1"/>
      <c r="H1" s="1"/>
      <c r="I1" s="1"/>
      <c r="K1" s="7" t="s">
        <v>0</v>
      </c>
      <c r="L1" s="1"/>
    </row>
    <row r="2" spans="1:12" ht="23.1" customHeight="1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1"/>
    </row>
    <row r="3" spans="1:12" s="4" customFormat="1" ht="21.6" customHeight="1">
      <c r="A3" s="32" t="s">
        <v>2</v>
      </c>
      <c r="B3" s="27" t="s">
        <v>41</v>
      </c>
      <c r="C3" s="27"/>
      <c r="D3" s="27"/>
      <c r="E3" s="27"/>
      <c r="F3" s="27" t="s">
        <v>24</v>
      </c>
      <c r="G3" s="27"/>
      <c r="H3" s="27"/>
      <c r="I3" s="27"/>
      <c r="J3" s="27" t="s">
        <v>3</v>
      </c>
      <c r="K3" s="27"/>
    </row>
    <row r="4" spans="1:12" s="4" customFormat="1" ht="45.95" customHeight="1">
      <c r="A4" s="32"/>
      <c r="B4" s="3" t="s">
        <v>4</v>
      </c>
      <c r="C4" s="3" t="s">
        <v>42</v>
      </c>
      <c r="D4" s="3" t="s">
        <v>5</v>
      </c>
      <c r="E4" s="3" t="s">
        <v>43</v>
      </c>
      <c r="F4" s="3" t="s">
        <v>4</v>
      </c>
      <c r="G4" s="3" t="s">
        <v>25</v>
      </c>
      <c r="H4" s="3" t="s">
        <v>5</v>
      </c>
      <c r="I4" s="3" t="s">
        <v>26</v>
      </c>
      <c r="J4" s="3" t="s">
        <v>39</v>
      </c>
      <c r="K4" s="3" t="s">
        <v>40</v>
      </c>
    </row>
    <row r="5" spans="1:12" ht="24.95" customHeight="1">
      <c r="A5" s="12" t="s">
        <v>6</v>
      </c>
      <c r="B5" s="9">
        <v>361.5</v>
      </c>
      <c r="C5" s="9">
        <v>1062.2000000000116</v>
      </c>
      <c r="D5" s="10">
        <v>8497.6000000000931</v>
      </c>
      <c r="E5" s="10">
        <f>C5/B5</f>
        <v>2.9383125864453987</v>
      </c>
      <c r="F5" s="11">
        <v>450</v>
      </c>
      <c r="G5" s="11">
        <v>842.30000000000291</v>
      </c>
      <c r="H5" s="10">
        <v>6738.4000000000233</v>
      </c>
      <c r="I5" s="10">
        <f>G5/F5</f>
        <v>1.8717777777777842</v>
      </c>
      <c r="J5" s="22">
        <f>(G5-C5)/C5</f>
        <v>-0.20702315948032982</v>
      </c>
      <c r="K5" s="23">
        <f>(I5-E5)/E5</f>
        <v>-0.36297527144919828</v>
      </c>
    </row>
    <row r="6" spans="1:12" ht="24.95" customHeight="1">
      <c r="A6" s="12" t="s">
        <v>7</v>
      </c>
      <c r="B6" s="9">
        <v>404</v>
      </c>
      <c r="C6" s="9">
        <v>1569.5</v>
      </c>
      <c r="D6" s="10">
        <v>12556</v>
      </c>
      <c r="E6" s="10">
        <f t="shared" ref="E6:E16" si="0">C6/B6</f>
        <v>3.8849009900990099</v>
      </c>
      <c r="F6" s="11">
        <v>562</v>
      </c>
      <c r="G6" s="11">
        <v>563.69999999999709</v>
      </c>
      <c r="H6" s="10">
        <v>4509.5999999999767</v>
      </c>
      <c r="I6" s="10">
        <f t="shared" ref="I6:I16" si="1">G6/F6</f>
        <v>1.0030249110320233</v>
      </c>
      <c r="J6" s="22">
        <f t="shared" ref="J6:J18" si="2">(G6-C6)/C6</f>
        <v>-0.64084103217585409</v>
      </c>
      <c r="K6" s="23">
        <f t="shared" ref="K6:K18" si="3">(I6-E6)/E6</f>
        <v>-0.74181454982036488</v>
      </c>
    </row>
    <row r="7" spans="1:12" ht="24.95" customHeight="1">
      <c r="A7" s="12" t="s">
        <v>8</v>
      </c>
      <c r="B7" s="9">
        <v>270</v>
      </c>
      <c r="C7" s="9">
        <v>1379.1999999999971</v>
      </c>
      <c r="D7" s="10">
        <v>11033.599999999977</v>
      </c>
      <c r="E7" s="10">
        <f t="shared" si="0"/>
        <v>5.1081481481481372</v>
      </c>
      <c r="F7" s="11">
        <v>354</v>
      </c>
      <c r="G7" s="11">
        <v>983.60000000000582</v>
      </c>
      <c r="H7" s="10">
        <v>7868.8000000000466</v>
      </c>
      <c r="I7" s="10">
        <f t="shared" si="1"/>
        <v>2.7785310734463442</v>
      </c>
      <c r="J7" s="22">
        <f t="shared" si="2"/>
        <v>-0.28683294663572512</v>
      </c>
      <c r="K7" s="23">
        <f t="shared" si="3"/>
        <v>-0.45605902709504459</v>
      </c>
    </row>
    <row r="8" spans="1:12" ht="24.95" customHeight="1">
      <c r="A8" s="12" t="s">
        <v>9</v>
      </c>
      <c r="B8" s="9">
        <v>100</v>
      </c>
      <c r="C8" s="9">
        <v>848.09999999999127</v>
      </c>
      <c r="D8" s="10">
        <v>6784.7999999999302</v>
      </c>
      <c r="E8" s="10">
        <f t="shared" si="0"/>
        <v>8.4809999999999128</v>
      </c>
      <c r="F8" s="11">
        <v>260</v>
      </c>
      <c r="G8" s="11">
        <v>1003.0999999999913</v>
      </c>
      <c r="H8" s="10">
        <v>8024.7999999999302</v>
      </c>
      <c r="I8" s="10">
        <f t="shared" si="1"/>
        <v>3.8580769230768897</v>
      </c>
      <c r="J8" s="22">
        <f t="shared" si="2"/>
        <v>0.1827614668081613</v>
      </c>
      <c r="K8" s="23">
        <f t="shared" si="3"/>
        <v>-0.54509174353532253</v>
      </c>
    </row>
    <row r="9" spans="1:12" ht="24.95" customHeight="1">
      <c r="A9" s="12" t="s">
        <v>10</v>
      </c>
      <c r="B9" s="9">
        <v>45</v>
      </c>
      <c r="C9" s="9">
        <v>583.70000000001164</v>
      </c>
      <c r="D9" s="10">
        <v>4669.6000000000931</v>
      </c>
      <c r="E9" s="10">
        <f t="shared" si="0"/>
        <v>12.971111111111369</v>
      </c>
      <c r="F9" s="11">
        <v>183</v>
      </c>
      <c r="G9" s="11">
        <v>821.10000000000582</v>
      </c>
      <c r="H9" s="10">
        <v>6568.8000000000466</v>
      </c>
      <c r="I9" s="10">
        <f t="shared" si="1"/>
        <v>4.4868852459016715</v>
      </c>
      <c r="J9" s="22">
        <f t="shared" si="2"/>
        <v>0.40671577865339975</v>
      </c>
      <c r="K9" s="23">
        <f t="shared" si="3"/>
        <v>-0.65408628393768853</v>
      </c>
    </row>
    <row r="10" spans="1:12" ht="24.95" customHeight="1">
      <c r="A10" s="12" t="s">
        <v>11</v>
      </c>
      <c r="B10" s="9">
        <v>117</v>
      </c>
      <c r="C10" s="9">
        <v>346.59999999999127</v>
      </c>
      <c r="D10" s="10">
        <v>2772.7999999999302</v>
      </c>
      <c r="E10" s="10">
        <f t="shared" si="0"/>
        <v>2.9623931623930879</v>
      </c>
      <c r="F10" s="11">
        <v>417</v>
      </c>
      <c r="G10" s="11">
        <v>524.60000000000582</v>
      </c>
      <c r="H10" s="10">
        <v>4196.8000000000466</v>
      </c>
      <c r="I10" s="10">
        <f t="shared" si="1"/>
        <v>1.2580335731415007</v>
      </c>
      <c r="J10" s="22">
        <f t="shared" si="2"/>
        <v>0.51356030005775832</v>
      </c>
      <c r="K10" s="23">
        <f t="shared" si="3"/>
        <v>-0.57533200214206781</v>
      </c>
    </row>
    <row r="11" spans="1:12" ht="24.95" customHeight="1">
      <c r="A11" s="12" t="s">
        <v>12</v>
      </c>
      <c r="B11" s="9">
        <v>327.5</v>
      </c>
      <c r="C11" s="9">
        <v>802</v>
      </c>
      <c r="D11" s="10">
        <v>6416</v>
      </c>
      <c r="E11" s="10">
        <f t="shared" si="0"/>
        <v>2.448854961832061</v>
      </c>
      <c r="F11" s="11">
        <v>615</v>
      </c>
      <c r="G11" s="11">
        <v>1229.2999999999884</v>
      </c>
      <c r="H11" s="10">
        <v>9834.3999999999069</v>
      </c>
      <c r="I11" s="10">
        <f t="shared" si="1"/>
        <v>1.9988617886178672</v>
      </c>
      <c r="J11" s="22">
        <f t="shared" si="2"/>
        <v>0.53279301745634455</v>
      </c>
      <c r="K11" s="23">
        <f t="shared" si="3"/>
        <v>-0.18375656387487338</v>
      </c>
    </row>
    <row r="12" spans="1:12" ht="24.95" customHeight="1">
      <c r="A12" s="12" t="s">
        <v>13</v>
      </c>
      <c r="B12" s="9">
        <v>510.5</v>
      </c>
      <c r="C12" s="9">
        <v>607.60000000000582</v>
      </c>
      <c r="D12" s="10">
        <v>4860.8000000000466</v>
      </c>
      <c r="E12" s="10">
        <f t="shared" si="0"/>
        <v>1.1902056807052024</v>
      </c>
      <c r="F12" s="11">
        <v>621.5</v>
      </c>
      <c r="G12" s="11">
        <v>1265.2000000000116</v>
      </c>
      <c r="H12" s="10">
        <v>10121.600000000093</v>
      </c>
      <c r="I12" s="10">
        <f t="shared" si="1"/>
        <v>2.0357200321802278</v>
      </c>
      <c r="J12" s="22">
        <f t="shared" si="2"/>
        <v>1.0822909809084917</v>
      </c>
      <c r="K12" s="23">
        <f t="shared" si="3"/>
        <v>0.7103934766754384</v>
      </c>
    </row>
    <row r="13" spans="1:12" ht="24.95" customHeight="1">
      <c r="A13" s="12" t="s">
        <v>14</v>
      </c>
      <c r="B13" s="9">
        <v>283.5</v>
      </c>
      <c r="C13" s="9">
        <v>665.80000000000291</v>
      </c>
      <c r="D13" s="10">
        <v>5326.4000000000233</v>
      </c>
      <c r="E13" s="10">
        <f t="shared" si="0"/>
        <v>2.3485008818342252</v>
      </c>
      <c r="F13" s="11">
        <v>671.5</v>
      </c>
      <c r="G13" s="11">
        <v>680.09999999999127</v>
      </c>
      <c r="H13" s="10">
        <v>5440.7999999999302</v>
      </c>
      <c r="I13" s="10">
        <f t="shared" si="1"/>
        <v>1.012807148175713</v>
      </c>
      <c r="J13" s="22">
        <f t="shared" si="2"/>
        <v>2.1477921297669414E-2</v>
      </c>
      <c r="K13" s="23">
        <f t="shared" si="3"/>
        <v>-0.56874312630247303</v>
      </c>
    </row>
    <row r="14" spans="1:12" ht="24.95" customHeight="1">
      <c r="A14" s="12" t="s">
        <v>15</v>
      </c>
      <c r="B14" s="9">
        <v>268</v>
      </c>
      <c r="C14" s="9">
        <v>431</v>
      </c>
      <c r="D14" s="10">
        <v>3448</v>
      </c>
      <c r="E14" s="10">
        <f t="shared" si="0"/>
        <v>1.6082089552238805</v>
      </c>
      <c r="F14" s="11">
        <v>226.5</v>
      </c>
      <c r="G14" s="11">
        <v>1034.8000000000029</v>
      </c>
      <c r="H14" s="10">
        <v>8278.4000000000233</v>
      </c>
      <c r="I14" s="10">
        <f t="shared" si="1"/>
        <v>4.5686534216335666</v>
      </c>
      <c r="J14" s="22">
        <f t="shared" si="2"/>
        <v>1.4009280742459465</v>
      </c>
      <c r="K14" s="23">
        <f t="shared" si="3"/>
        <v>1.8408332180923337</v>
      </c>
    </row>
    <row r="15" spans="1:12" ht="24.95" customHeight="1">
      <c r="A15" s="12" t="s">
        <v>16</v>
      </c>
      <c r="B15" s="9">
        <v>503</v>
      </c>
      <c r="C15" s="9">
        <v>741.19999999999709</v>
      </c>
      <c r="D15" s="10">
        <v>5929.5999999999767</v>
      </c>
      <c r="E15" s="10">
        <f t="shared" si="0"/>
        <v>1.4735586481113263</v>
      </c>
      <c r="F15" s="11">
        <v>987</v>
      </c>
      <c r="G15" s="11">
        <v>1262</v>
      </c>
      <c r="H15" s="10">
        <v>10096</v>
      </c>
      <c r="I15" s="10">
        <f t="shared" si="1"/>
        <v>1.2786220871327254</v>
      </c>
      <c r="J15" s="22">
        <f t="shared" si="2"/>
        <v>0.70264436049649881</v>
      </c>
      <c r="K15" s="23">
        <f t="shared" si="3"/>
        <v>-0.13228965214818758</v>
      </c>
    </row>
    <row r="16" spans="1:12" ht="24.95" customHeight="1">
      <c r="A16" s="12" t="s">
        <v>17</v>
      </c>
      <c r="B16" s="9">
        <v>660.5</v>
      </c>
      <c r="C16" s="9">
        <v>929.89999999999418</v>
      </c>
      <c r="D16" s="10">
        <v>7439.1999999999534</v>
      </c>
      <c r="E16" s="10">
        <f t="shared" si="0"/>
        <v>1.4078728236184621</v>
      </c>
      <c r="F16" s="11">
        <v>362</v>
      </c>
      <c r="G16" s="11">
        <v>1064.3000000000029</v>
      </c>
      <c r="H16" s="10">
        <v>8514.4000000000233</v>
      </c>
      <c r="I16" s="10">
        <f t="shared" si="1"/>
        <v>2.9400552486187927</v>
      </c>
      <c r="J16" s="22">
        <f t="shared" si="2"/>
        <v>0.14453167007206105</v>
      </c>
      <c r="K16" s="23">
        <f t="shared" si="3"/>
        <v>1.0882960444270617</v>
      </c>
    </row>
    <row r="17" spans="1:11" ht="24.95" customHeight="1">
      <c r="A17" s="12" t="s">
        <v>18</v>
      </c>
      <c r="B17" s="26">
        <f t="shared" ref="B17:H17" si="4">AVERAGE(B5:B16)</f>
        <v>320.875</v>
      </c>
      <c r="C17" s="26">
        <f t="shared" si="4"/>
        <v>830.56666666666695</v>
      </c>
      <c r="D17" s="26">
        <f t="shared" si="4"/>
        <v>6644.5333333333356</v>
      </c>
      <c r="E17" s="26">
        <f t="shared" si="4"/>
        <v>3.9019223291268399</v>
      </c>
      <c r="F17" s="26">
        <f t="shared" si="4"/>
        <v>475.79166666666669</v>
      </c>
      <c r="G17" s="26">
        <f t="shared" si="4"/>
        <v>939.50833333333378</v>
      </c>
      <c r="H17" s="26">
        <f t="shared" si="4"/>
        <v>7516.0666666666702</v>
      </c>
      <c r="I17" s="26">
        <f>G17/F17</f>
        <v>1.9746212452929337</v>
      </c>
      <c r="J17" s="24">
        <f>(G17-C17)/C17</f>
        <v>0.13116546935826962</v>
      </c>
      <c r="K17" s="25">
        <f>(I17-E17)/E17</f>
        <v>-0.49393630146020656</v>
      </c>
    </row>
    <row r="18" spans="1:11" ht="24.95" customHeight="1">
      <c r="A18" s="12" t="s">
        <v>19</v>
      </c>
      <c r="B18" s="10">
        <f t="shared" ref="B18:I18" si="5">SUM(B5:B16)</f>
        <v>3850.5</v>
      </c>
      <c r="C18" s="10">
        <f t="shared" si="5"/>
        <v>9966.8000000000029</v>
      </c>
      <c r="D18" s="10">
        <f t="shared" si="5"/>
        <v>79734.400000000023</v>
      </c>
      <c r="E18" s="10">
        <f t="shared" si="5"/>
        <v>46.823067949522077</v>
      </c>
      <c r="F18" s="10">
        <f t="shared" si="5"/>
        <v>5709.5</v>
      </c>
      <c r="G18" s="10">
        <f t="shared" si="5"/>
        <v>11274.100000000006</v>
      </c>
      <c r="H18" s="10">
        <f t="shared" si="5"/>
        <v>90192.800000000047</v>
      </c>
      <c r="I18" s="10">
        <f t="shared" si="5"/>
        <v>29.091049230735106</v>
      </c>
      <c r="J18" s="24">
        <f t="shared" si="2"/>
        <v>0.1311654693582697</v>
      </c>
      <c r="K18" s="25">
        <f t="shared" si="3"/>
        <v>-0.37870262448208419</v>
      </c>
    </row>
    <row r="19" spans="1:11" ht="11.45" customHeight="1">
      <c r="A19" s="13"/>
      <c r="B19" s="6"/>
      <c r="C19" s="6"/>
      <c r="D19" s="6"/>
      <c r="E19" s="6"/>
      <c r="F19" s="6"/>
      <c r="G19" s="6"/>
      <c r="H19" s="6"/>
      <c r="I19" s="6"/>
      <c r="J19" s="6"/>
      <c r="K19" s="5"/>
    </row>
    <row r="20" spans="1:11" ht="21.75" customHeight="1">
      <c r="A20" s="8"/>
      <c r="B20" s="6"/>
      <c r="C20" s="6"/>
      <c r="D20" s="6"/>
      <c r="E20" s="6"/>
      <c r="F20" s="6"/>
      <c r="G20" s="6"/>
      <c r="H20" s="6"/>
      <c r="I20" s="6"/>
      <c r="J20" s="6"/>
      <c r="K20" s="5"/>
    </row>
    <row r="21" spans="1:11" ht="21.75" customHeight="1">
      <c r="A21" s="13"/>
      <c r="B21" s="5"/>
      <c r="C21" s="5"/>
      <c r="D21" s="5"/>
      <c r="E21" s="5"/>
      <c r="F21" s="5"/>
      <c r="G21" s="5"/>
      <c r="H21" s="5"/>
      <c r="I21" s="5"/>
      <c r="J21" s="5"/>
      <c r="K21" s="5"/>
    </row>
    <row r="40" spans="1:15" ht="21.95" customHeight="1"/>
    <row r="43" spans="1:15" ht="21.75" customHeight="1">
      <c r="A43" s="29" t="s">
        <v>46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34"/>
      <c r="M43" s="19"/>
      <c r="N43" s="20">
        <v>2567</v>
      </c>
      <c r="O43" s="20">
        <v>2568</v>
      </c>
    </row>
    <row r="44" spans="1:15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34"/>
      <c r="M44" s="19" t="s">
        <v>20</v>
      </c>
      <c r="N44" s="21">
        <f>C18</f>
        <v>9966.8000000000029</v>
      </c>
      <c r="O44" s="21">
        <f>G18</f>
        <v>11274.100000000006</v>
      </c>
    </row>
    <row r="45" spans="1:15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34"/>
      <c r="M45" s="19" t="s">
        <v>21</v>
      </c>
      <c r="N45" s="21">
        <f>E18</f>
        <v>46.823067949522077</v>
      </c>
      <c r="O45" s="21">
        <f>I18</f>
        <v>29.091049230735106</v>
      </c>
    </row>
    <row r="46" spans="1:15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34"/>
      <c r="M46" s="19" t="s">
        <v>22</v>
      </c>
      <c r="N46" s="21">
        <f>C17</f>
        <v>830.56666666666695</v>
      </c>
      <c r="O46" s="21">
        <f>G17</f>
        <v>939.50833333333378</v>
      </c>
    </row>
    <row r="47" spans="1:15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34"/>
      <c r="M47" s="19"/>
      <c r="N47" s="21"/>
      <c r="O47" s="21"/>
    </row>
    <row r="48" spans="1:15" ht="11.25" customHeight="1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34"/>
      <c r="M48" s="19"/>
      <c r="N48" s="21"/>
      <c r="O48" s="21"/>
    </row>
    <row r="49" spans="1:15" ht="184.5" customHeight="1">
      <c r="A49" s="29" t="s">
        <v>84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34"/>
      <c r="M49" s="19"/>
      <c r="N49" s="21"/>
      <c r="O49" s="21"/>
    </row>
    <row r="50" spans="1:15" ht="38.25" customHeight="1">
      <c r="A50" s="33"/>
      <c r="B50" s="33"/>
      <c r="C50" s="33"/>
      <c r="D50" s="40" t="b">
        <v>0</v>
      </c>
      <c r="E50" s="35" t="s">
        <v>44</v>
      </c>
      <c r="F50" s="35"/>
      <c r="G50" s="33"/>
      <c r="H50" s="41" t="b">
        <v>1</v>
      </c>
      <c r="I50" s="35" t="s">
        <v>45</v>
      </c>
      <c r="J50" s="35"/>
      <c r="K50" s="33"/>
      <c r="L50" s="33"/>
      <c r="M50" s="19" t="s">
        <v>23</v>
      </c>
      <c r="N50" s="21">
        <f>E17</f>
        <v>3.9019223291268399</v>
      </c>
      <c r="O50" s="21">
        <f>I17</f>
        <v>1.9746212452929337</v>
      </c>
    </row>
    <row r="51" spans="1:15" ht="42" customHeight="1">
      <c r="A51" s="28" t="s">
        <v>47</v>
      </c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</row>
    <row r="52" spans="1:15" s="15" customFormat="1" ht="33" customHeight="1">
      <c r="A52" s="37" t="s">
        <v>27</v>
      </c>
      <c r="B52" s="37"/>
      <c r="C52" s="37"/>
      <c r="D52" s="39" t="b">
        <v>1</v>
      </c>
      <c r="E52" s="37" t="s">
        <v>44</v>
      </c>
      <c r="F52" s="37"/>
      <c r="G52" s="39" t="b">
        <v>0</v>
      </c>
      <c r="H52" s="37" t="s">
        <v>45</v>
      </c>
      <c r="I52" s="37"/>
      <c r="J52" s="37"/>
      <c r="K52" s="37"/>
      <c r="L52" s="37"/>
    </row>
    <row r="53" spans="1:15" s="15" customFormat="1" ht="50.1" customHeight="1">
      <c r="A53" s="30" t="s">
        <v>48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</row>
    <row r="54" spans="1:15" s="15" customFormat="1" ht="50.1" customHeight="1">
      <c r="A54" s="30" t="s">
        <v>49</v>
      </c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</row>
    <row r="55" spans="1:15" s="15" customFormat="1" ht="50.1" customHeight="1">
      <c r="A55" s="30" t="s">
        <v>50</v>
      </c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</row>
    <row r="56" spans="1:15" s="15" customFormat="1" ht="30" customHeight="1">
      <c r="A56" s="36" t="s">
        <v>28</v>
      </c>
      <c r="B56" s="36"/>
      <c r="C56" s="36"/>
      <c r="D56" s="38" t="b">
        <v>1</v>
      </c>
      <c r="E56" s="36" t="s">
        <v>44</v>
      </c>
      <c r="F56" s="36"/>
      <c r="G56" s="38" t="b">
        <v>0</v>
      </c>
      <c r="H56" s="36" t="s">
        <v>45</v>
      </c>
      <c r="I56" s="36"/>
      <c r="J56" s="36"/>
      <c r="K56" s="36"/>
      <c r="L56" s="36"/>
    </row>
    <row r="57" spans="1:15" s="15" customFormat="1" ht="50.1" customHeight="1">
      <c r="A57" s="42" t="s">
        <v>51</v>
      </c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</row>
    <row r="58" spans="1:15" s="15" customFormat="1" ht="29.25" customHeight="1">
      <c r="A58" s="42" t="s">
        <v>52</v>
      </c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</row>
    <row r="59" spans="1:15" s="15" customFormat="1" ht="50.1" customHeight="1">
      <c r="A59" s="43" t="s">
        <v>53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</row>
    <row r="60" spans="1:15" s="15" customFormat="1" ht="30" customHeight="1">
      <c r="A60" s="36" t="s">
        <v>29</v>
      </c>
      <c r="B60" s="36"/>
      <c r="C60" s="36"/>
      <c r="D60" s="38" t="b">
        <v>1</v>
      </c>
      <c r="E60" s="36" t="s">
        <v>44</v>
      </c>
      <c r="F60" s="36"/>
      <c r="G60" s="38" t="b">
        <v>0</v>
      </c>
      <c r="H60" s="36" t="s">
        <v>45</v>
      </c>
      <c r="I60" s="36"/>
      <c r="J60" s="36"/>
      <c r="K60" s="36"/>
      <c r="L60" s="36"/>
    </row>
    <row r="61" spans="1:15" s="15" customFormat="1" ht="50.1" customHeight="1">
      <c r="A61" s="42" t="s">
        <v>54</v>
      </c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</row>
    <row r="62" spans="1:15" s="15" customFormat="1" ht="50.1" customHeight="1">
      <c r="A62" s="30" t="s">
        <v>55</v>
      </c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</row>
    <row r="63" spans="1:15" s="15" customFormat="1" ht="39.75" customHeight="1">
      <c r="A63" s="42" t="s">
        <v>56</v>
      </c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</row>
    <row r="64" spans="1:15" s="15" customFormat="1" ht="30" customHeight="1">
      <c r="A64" s="36" t="s">
        <v>30</v>
      </c>
      <c r="B64" s="36"/>
      <c r="C64" s="36"/>
      <c r="D64" s="38" t="b">
        <v>0</v>
      </c>
      <c r="E64" s="36" t="s">
        <v>44</v>
      </c>
      <c r="F64" s="36"/>
      <c r="G64" s="38" t="b">
        <v>1</v>
      </c>
      <c r="H64" s="36" t="s">
        <v>45</v>
      </c>
      <c r="I64" s="36"/>
      <c r="J64" s="36"/>
      <c r="K64" s="36"/>
      <c r="L64" s="36"/>
    </row>
    <row r="65" spans="1:12" s="15" customFormat="1" ht="50.1" customHeight="1">
      <c r="A65" s="42" t="s">
        <v>57</v>
      </c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</row>
    <row r="66" spans="1:12" s="15" customFormat="1" ht="45" customHeight="1">
      <c r="A66" s="30" t="s">
        <v>58</v>
      </c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</row>
    <row r="67" spans="1:12" s="15" customFormat="1" ht="32.25" customHeight="1">
      <c r="A67" s="43" t="s">
        <v>59</v>
      </c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</row>
    <row r="68" spans="1:12" s="15" customFormat="1" ht="30" customHeight="1">
      <c r="A68" s="36" t="s">
        <v>31</v>
      </c>
      <c r="B68" s="36"/>
      <c r="C68" s="36"/>
      <c r="D68" s="38" t="b">
        <v>0</v>
      </c>
      <c r="E68" s="36" t="s">
        <v>44</v>
      </c>
      <c r="F68" s="36"/>
      <c r="G68" s="38" t="b">
        <v>1</v>
      </c>
      <c r="H68" s="36" t="s">
        <v>45</v>
      </c>
      <c r="I68" s="36"/>
      <c r="J68" s="36"/>
      <c r="K68" s="36"/>
      <c r="L68" s="36"/>
    </row>
    <row r="69" spans="1:12" s="15" customFormat="1" ht="29.25" customHeight="1">
      <c r="A69" s="43" t="s">
        <v>63</v>
      </c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</row>
    <row r="70" spans="1:12" s="15" customFormat="1" ht="35.25" customHeight="1">
      <c r="A70" s="30" t="s">
        <v>60</v>
      </c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</row>
    <row r="71" spans="1:12" s="15" customFormat="1" ht="34.5" customHeight="1">
      <c r="A71" s="42" t="s">
        <v>61</v>
      </c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</row>
    <row r="72" spans="1:12" s="15" customFormat="1" ht="30" customHeight="1">
      <c r="A72" s="36" t="s">
        <v>32</v>
      </c>
      <c r="B72" s="36"/>
      <c r="C72" s="36"/>
      <c r="D72" s="38" t="b">
        <v>0</v>
      </c>
      <c r="E72" s="36" t="s">
        <v>44</v>
      </c>
      <c r="F72" s="36"/>
      <c r="G72" s="38" t="b">
        <v>1</v>
      </c>
      <c r="H72" s="36" t="s">
        <v>45</v>
      </c>
      <c r="I72" s="36"/>
      <c r="J72" s="36"/>
      <c r="K72" s="36"/>
      <c r="L72" s="36"/>
    </row>
    <row r="73" spans="1:12" s="15" customFormat="1" ht="28.5" customHeight="1">
      <c r="A73" s="42" t="s">
        <v>62</v>
      </c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</row>
    <row r="74" spans="1:12" s="15" customFormat="1" ht="29.25" customHeight="1">
      <c r="A74" s="30" t="s">
        <v>64</v>
      </c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</row>
    <row r="75" spans="1:12" s="15" customFormat="1" ht="34.5" customHeight="1">
      <c r="A75" s="30" t="s">
        <v>65</v>
      </c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</row>
    <row r="76" spans="1:12" s="15" customFormat="1" ht="30" customHeight="1">
      <c r="A76" s="36" t="s">
        <v>33</v>
      </c>
      <c r="B76" s="36"/>
      <c r="C76" s="36"/>
      <c r="D76" s="38" t="b">
        <v>0</v>
      </c>
      <c r="E76" s="36" t="s">
        <v>44</v>
      </c>
      <c r="F76" s="36"/>
      <c r="G76" s="38" t="b">
        <v>1</v>
      </c>
      <c r="H76" s="36" t="s">
        <v>45</v>
      </c>
      <c r="I76" s="36"/>
      <c r="J76" s="36"/>
      <c r="K76" s="36"/>
      <c r="L76" s="36"/>
    </row>
    <row r="77" spans="1:12" s="15" customFormat="1" ht="29.25" customHeight="1">
      <c r="A77" s="42" t="s">
        <v>66</v>
      </c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</row>
    <row r="78" spans="1:12" s="15" customFormat="1" ht="30" customHeight="1">
      <c r="A78" s="42" t="s">
        <v>67</v>
      </c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</row>
    <row r="79" spans="1:12" s="15" customFormat="1" ht="39.950000000000003" customHeight="1">
      <c r="A79" s="43" t="s">
        <v>68</v>
      </c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</row>
    <row r="80" spans="1:12" s="15" customFormat="1" ht="30" customHeight="1">
      <c r="A80" s="36" t="s">
        <v>34</v>
      </c>
      <c r="B80" s="36"/>
      <c r="C80" s="36"/>
      <c r="D80" s="38" t="b">
        <v>0</v>
      </c>
      <c r="E80" s="36" t="s">
        <v>44</v>
      </c>
      <c r="F80" s="36"/>
      <c r="G80" s="38" t="b">
        <v>1</v>
      </c>
      <c r="H80" s="36" t="s">
        <v>45</v>
      </c>
      <c r="I80" s="36"/>
      <c r="J80" s="36"/>
      <c r="K80" s="36"/>
      <c r="L80" s="36"/>
    </row>
    <row r="81" spans="1:20" s="15" customFormat="1" ht="51" customHeight="1">
      <c r="A81" s="42" t="s">
        <v>69</v>
      </c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</row>
    <row r="82" spans="1:20" s="15" customFormat="1" ht="25.5" customHeight="1">
      <c r="A82" s="42" t="s">
        <v>70</v>
      </c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</row>
    <row r="83" spans="1:20" s="15" customFormat="1" ht="33" customHeight="1">
      <c r="A83" s="43" t="s">
        <v>71</v>
      </c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</row>
    <row r="84" spans="1:20" s="15" customFormat="1" ht="30" customHeight="1">
      <c r="A84" s="36" t="s">
        <v>35</v>
      </c>
      <c r="B84" s="36"/>
      <c r="C84" s="36"/>
      <c r="D84" s="38" t="b">
        <v>0</v>
      </c>
      <c r="E84" s="36" t="s">
        <v>44</v>
      </c>
      <c r="F84" s="36"/>
      <c r="G84" s="38" t="b">
        <v>1</v>
      </c>
      <c r="H84" s="36" t="s">
        <v>45</v>
      </c>
      <c r="I84" s="36"/>
      <c r="J84" s="36"/>
      <c r="K84" s="36"/>
      <c r="L84" s="36"/>
    </row>
    <row r="85" spans="1:20" s="15" customFormat="1" ht="31.5" customHeight="1">
      <c r="A85" s="42" t="s">
        <v>72</v>
      </c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17"/>
      <c r="N85" s="17"/>
      <c r="O85" s="17"/>
      <c r="P85" s="17"/>
      <c r="Q85" s="17"/>
      <c r="R85" s="17"/>
      <c r="S85" s="17"/>
      <c r="T85" s="17"/>
    </row>
    <row r="86" spans="1:20" s="15" customFormat="1" ht="33.75" customHeight="1">
      <c r="A86" s="42" t="s">
        <v>73</v>
      </c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17"/>
      <c r="N86" s="17"/>
      <c r="O86" s="17"/>
      <c r="P86" s="17"/>
      <c r="Q86" s="17"/>
      <c r="R86" s="17"/>
      <c r="S86" s="17"/>
      <c r="T86" s="17"/>
    </row>
    <row r="87" spans="1:20" s="15" customFormat="1" ht="33" customHeight="1">
      <c r="A87" s="43" t="s">
        <v>74</v>
      </c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17"/>
      <c r="N87" s="17"/>
      <c r="O87" s="17"/>
      <c r="P87" s="17"/>
      <c r="Q87" s="17"/>
      <c r="R87" s="17"/>
      <c r="S87" s="17"/>
      <c r="T87" s="17"/>
    </row>
    <row r="88" spans="1:20" s="15" customFormat="1" ht="30" customHeight="1">
      <c r="A88" s="36" t="s">
        <v>36</v>
      </c>
      <c r="B88" s="36"/>
      <c r="C88" s="36"/>
      <c r="D88" s="38" t="b">
        <v>0</v>
      </c>
      <c r="E88" s="36" t="s">
        <v>44</v>
      </c>
      <c r="F88" s="36"/>
      <c r="G88" s="38" t="b">
        <v>1</v>
      </c>
      <c r="H88" s="36" t="s">
        <v>45</v>
      </c>
      <c r="I88" s="36"/>
      <c r="J88" s="36"/>
      <c r="K88" s="36"/>
      <c r="L88" s="36"/>
    </row>
    <row r="89" spans="1:20" s="18" customFormat="1" ht="50.25" customHeight="1">
      <c r="A89" s="42" t="s">
        <v>75</v>
      </c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</row>
    <row r="90" spans="1:20" s="18" customFormat="1" ht="28.5" customHeight="1">
      <c r="A90" s="42" t="s">
        <v>76</v>
      </c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</row>
    <row r="91" spans="1:20" s="18" customFormat="1" ht="30.75" customHeight="1">
      <c r="A91" s="16" t="s">
        <v>77</v>
      </c>
      <c r="B91" s="16"/>
      <c r="C91" s="16"/>
      <c r="D91" s="15"/>
      <c r="E91" s="15"/>
      <c r="F91" s="15"/>
      <c r="G91" s="15"/>
      <c r="H91" s="15"/>
      <c r="I91" s="15"/>
      <c r="J91" s="15"/>
      <c r="K91" s="15"/>
      <c r="L91" s="15"/>
    </row>
    <row r="92" spans="1:20" s="18" customFormat="1" ht="30" customHeight="1">
      <c r="A92" s="36" t="s">
        <v>37</v>
      </c>
      <c r="B92" s="36"/>
      <c r="C92" s="36"/>
      <c r="D92" s="38" t="b">
        <v>0</v>
      </c>
      <c r="E92" s="36" t="s">
        <v>44</v>
      </c>
      <c r="F92" s="36"/>
      <c r="G92" s="38" t="b">
        <v>1</v>
      </c>
      <c r="H92" s="36" t="s">
        <v>45</v>
      </c>
      <c r="I92" s="36"/>
      <c r="J92" s="36"/>
      <c r="K92" s="36"/>
      <c r="L92" s="36"/>
    </row>
    <row r="93" spans="1:20" s="18" customFormat="1" ht="25.5" customHeight="1">
      <c r="A93" s="43" t="s">
        <v>78</v>
      </c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</row>
    <row r="94" spans="1:20" s="18" customFormat="1" ht="26.25" customHeight="1">
      <c r="A94" s="42" t="s">
        <v>79</v>
      </c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</row>
    <row r="95" spans="1:20" s="18" customFormat="1" ht="39.950000000000003" customHeight="1">
      <c r="A95" s="42" t="s">
        <v>80</v>
      </c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</row>
    <row r="96" spans="1:20" s="18" customFormat="1" ht="30" customHeight="1">
      <c r="A96" s="36" t="s">
        <v>38</v>
      </c>
      <c r="B96" s="36"/>
      <c r="C96" s="36"/>
      <c r="D96" s="38" t="b">
        <v>0</v>
      </c>
      <c r="E96" s="36" t="s">
        <v>44</v>
      </c>
      <c r="F96" s="36"/>
      <c r="G96" s="38" t="b">
        <v>1</v>
      </c>
      <c r="H96" s="36" t="s">
        <v>45</v>
      </c>
      <c r="I96" s="36"/>
      <c r="J96" s="36"/>
      <c r="K96" s="36"/>
      <c r="L96" s="36"/>
    </row>
    <row r="97" spans="1:12" s="18" customFormat="1" ht="39.950000000000003" customHeight="1">
      <c r="A97" s="43" t="s">
        <v>81</v>
      </c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</row>
    <row r="98" spans="1:12" s="18" customFormat="1" ht="33.75" customHeight="1">
      <c r="A98" s="42" t="s">
        <v>82</v>
      </c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</row>
    <row r="99" spans="1:12" s="18" customFormat="1" ht="39.950000000000003" customHeight="1">
      <c r="A99" s="44" t="s">
        <v>83</v>
      </c>
      <c r="B99" s="44"/>
      <c r="C99" s="44"/>
      <c r="D99" s="45"/>
      <c r="E99" s="46"/>
      <c r="F99" s="46"/>
      <c r="G99" s="45"/>
      <c r="H99" s="45"/>
      <c r="I99" s="45"/>
      <c r="J99" s="45"/>
      <c r="K99" s="45"/>
      <c r="L99" s="45"/>
    </row>
    <row r="100" spans="1:12" ht="14.25" customHeight="1">
      <c r="A100" s="2"/>
    </row>
    <row r="101" spans="1:12" ht="21.75" customHeight="1">
      <c r="A101" s="2"/>
    </row>
  </sheetData>
  <mergeCells count="44">
    <mergeCell ref="A97:L97"/>
    <mergeCell ref="A81:L81"/>
    <mergeCell ref="A83:L83"/>
    <mergeCell ref="A85:L85"/>
    <mergeCell ref="A87:L87"/>
    <mergeCell ref="A89:L89"/>
    <mergeCell ref="A55:L55"/>
    <mergeCell ref="A57:L57"/>
    <mergeCell ref="A59:L59"/>
    <mergeCell ref="A61:L61"/>
    <mergeCell ref="A65:L65"/>
    <mergeCell ref="A98:L98"/>
    <mergeCell ref="A75:L75"/>
    <mergeCell ref="A2:K2"/>
    <mergeCell ref="A3:A4"/>
    <mergeCell ref="A58:L58"/>
    <mergeCell ref="A54:L54"/>
    <mergeCell ref="A62:L62"/>
    <mergeCell ref="A66:L66"/>
    <mergeCell ref="A70:L70"/>
    <mergeCell ref="A74:L74"/>
    <mergeCell ref="A78:L78"/>
    <mergeCell ref="A95:L95"/>
    <mergeCell ref="B3:E3"/>
    <mergeCell ref="F3:I3"/>
    <mergeCell ref="A82:L82"/>
    <mergeCell ref="A86:L86"/>
    <mergeCell ref="A90:L90"/>
    <mergeCell ref="A94:L94"/>
    <mergeCell ref="A93:L93"/>
    <mergeCell ref="A63:L63"/>
    <mergeCell ref="A67:L67"/>
    <mergeCell ref="A71:L71"/>
    <mergeCell ref="A79:L79"/>
    <mergeCell ref="A69:L69"/>
    <mergeCell ref="A73:L73"/>
    <mergeCell ref="A77:L77"/>
    <mergeCell ref="J3:K3"/>
    <mergeCell ref="A51:L51"/>
    <mergeCell ref="A43:L48"/>
    <mergeCell ref="E50:F50"/>
    <mergeCell ref="I50:J50"/>
    <mergeCell ref="A53:L53"/>
    <mergeCell ref="A49:L49"/>
  </mergeCells>
  <phoneticPr fontId="8" type="noConversion"/>
  <pageMargins left="0.2" right="0.18" top="0.3" bottom="0.23" header="0.24" footer="0.23"/>
  <pageSetup paperSize="9" scale="69" fitToHeight="0" orientation="portrait" horizontalDpi="4294967293" verticalDpi="1200" r:id="rId1"/>
  <headerFooter alignWithMargins="0"/>
  <rowBreaks count="1" manualBreakCount="1">
    <brk id="75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น้ำ</vt:lpstr>
      <vt:lpstr>น้ำ!Print_Area</vt:lpstr>
    </vt:vector>
  </TitlesOfParts>
  <Manager/>
  <Company>TRAMAS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SAMART</dc:creator>
  <cp:keywords/>
  <dc:description/>
  <cp:lastModifiedBy>Manote Tonsing</cp:lastModifiedBy>
  <cp:revision/>
  <cp:lastPrinted>2026-06-05T06:23:14Z</cp:lastPrinted>
  <dcterms:created xsi:type="dcterms:W3CDTF">2012-01-31T04:45:00Z</dcterms:created>
  <dcterms:modified xsi:type="dcterms:W3CDTF">2026-06-05T09:53:12Z</dcterms:modified>
  <cp:category/>
  <cp:contentStatus/>
</cp:coreProperties>
</file>